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7"/>
  </bookViews>
  <sheets>
    <sheet name="Buj. varch." sheetId="11" r:id="rId1"/>
    <sheet name="Spitak" sheetId="4" r:id="rId2"/>
    <sheet name="Stepanavan" sheetId="5" r:id="rId3"/>
    <sheet name="Charencavan" sheetId="6" r:id="rId4"/>
    <sheet name="N ---" sheetId="8" r:id="rId5"/>
    <sheet name="Avtotnt." sheetId="9" r:id="rId6"/>
    <sheet name="Baza" sheetId="10" r:id="rId7"/>
    <sheet name="8" sheetId="12" r:id="rId8"/>
  </sheets>
  <calcPr calcId="124519"/>
</workbook>
</file>

<file path=xl/calcChain.xml><?xml version="1.0" encoding="utf-8"?>
<calcChain xmlns="http://schemas.openxmlformats.org/spreadsheetml/2006/main">
  <c r="F64" i="12"/>
  <c r="F63"/>
  <c r="F62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0" l="1"/>
  <c r="F60"/>
  <c r="F65"/>
  <c r="F66" s="1"/>
  <c r="F67" s="1"/>
  <c r="F68" s="1"/>
  <c r="F69" s="1"/>
  <c r="F70" s="1"/>
  <c r="F71" s="1"/>
  <c r="F72" s="1"/>
  <c r="F100" i="11" l="1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101" s="1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73" s="1"/>
  <c r="F102" l="1"/>
  <c r="F103" s="1"/>
  <c r="F104" s="1"/>
  <c r="F105" s="1"/>
  <c r="F106" s="1"/>
  <c r="F107" s="1"/>
  <c r="F108" s="1"/>
  <c r="F29" i="10" l="1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49" i="9"/>
  <c r="F46"/>
  <c r="F45"/>
  <c r="F44"/>
  <c r="F43"/>
  <c r="F42"/>
  <c r="F41"/>
  <c r="F40"/>
  <c r="F39"/>
  <c r="F38"/>
  <c r="F37"/>
  <c r="F36"/>
  <c r="F35"/>
  <c r="F34"/>
  <c r="F33"/>
  <c r="F32"/>
  <c r="F31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30" i="10" l="1"/>
  <c r="F31" s="1"/>
  <c r="F32" s="1"/>
  <c r="F33" s="1"/>
  <c r="F34" s="1"/>
  <c r="F35" s="1"/>
  <c r="F36" s="1"/>
  <c r="F29" i="9"/>
  <c r="F47"/>
  <c r="F24" i="8"/>
  <c r="F23"/>
  <c r="F22"/>
  <c r="F21"/>
  <c r="F20"/>
  <c r="F19"/>
  <c r="F18"/>
  <c r="F17"/>
  <c r="F16"/>
  <c r="F15"/>
  <c r="F14"/>
  <c r="F13"/>
  <c r="F12"/>
  <c r="F11"/>
  <c r="F10"/>
  <c r="F9"/>
  <c r="F51" i="9" l="1"/>
  <c r="F52" s="1"/>
  <c r="F53" s="1"/>
  <c r="F54" s="1"/>
  <c r="F55" s="1"/>
  <c r="F56" s="1"/>
  <c r="F57" s="1"/>
  <c r="F25" i="8"/>
  <c r="F26" s="1"/>
  <c r="F27" s="1"/>
  <c r="F28" s="1"/>
  <c r="F29" s="1"/>
  <c r="F30" s="1"/>
  <c r="F31" s="1"/>
  <c r="F9" i="6"/>
  <c r="F8"/>
  <c r="F7"/>
  <c r="F6"/>
  <c r="F10" s="1"/>
  <c r="F11" s="1"/>
  <c r="F12" s="1"/>
  <c r="F13" s="1"/>
  <c r="F14" s="1"/>
  <c r="F15" s="1"/>
  <c r="F16" s="1"/>
  <c r="F9" i="5"/>
  <c r="F8"/>
  <c r="F7"/>
  <c r="F6"/>
  <c r="F13" i="4"/>
  <c r="F12"/>
  <c r="F11"/>
  <c r="F10"/>
  <c r="F9"/>
  <c r="F10" i="5" l="1"/>
  <c r="F11" s="1"/>
  <c r="F12" s="1"/>
  <c r="F13" s="1"/>
  <c r="F14" s="1"/>
  <c r="F15" s="1"/>
  <c r="F16" s="1"/>
  <c r="F14" i="4"/>
  <c r="F15" s="1"/>
  <c r="F16" s="1"/>
  <c r="F17" s="1"/>
  <c r="F18" s="1"/>
  <c r="F19" s="1"/>
  <c r="F20" s="1"/>
</calcChain>
</file>

<file path=xl/sharedStrings.xml><?xml version="1.0" encoding="utf-8"?>
<sst xmlns="http://schemas.openxmlformats.org/spreadsheetml/2006/main" count="595" uniqueCount="260">
  <si>
    <t>Հ/հ</t>
  </si>
  <si>
    <t>Աշխատանքի անվանումը</t>
  </si>
  <si>
    <t>Չափման
միավորը</t>
  </si>
  <si>
    <t>Քանակը</t>
  </si>
  <si>
    <t>Միավորի
 արժեքը</t>
  </si>
  <si>
    <t>Գումար
Դրամ</t>
  </si>
  <si>
    <t>ք/մ</t>
  </si>
  <si>
    <t xml:space="preserve"> </t>
  </si>
  <si>
    <t>գ/մ</t>
  </si>
  <si>
    <t>Թեքությամբ գաջի սվաղ</t>
  </si>
  <si>
    <t>խ/մ</t>
  </si>
  <si>
    <t>հատ</t>
  </si>
  <si>
    <t>ՊՊՎ 2x4 լարի մոնտաժում</t>
  </si>
  <si>
    <t>Ամրան A 1</t>
  </si>
  <si>
    <t>տ</t>
  </si>
  <si>
    <t>Ընդամենը</t>
  </si>
  <si>
    <t>կոմպ.</t>
  </si>
  <si>
    <t>Ճկափողակի տեղադրում</t>
  </si>
  <si>
    <t>Սիֆոնի տեղադրում</t>
  </si>
  <si>
    <t>Կերամիկական լվացարանի տեղադրում</t>
  </si>
  <si>
    <t>ՊՊՎ 2x2.5 լարի մոնտաժում</t>
  </si>
  <si>
    <t>Ընդհանուրը</t>
  </si>
  <si>
    <t>Վերադիր ծախսեր 13.3%</t>
  </si>
  <si>
    <t>Շահույթ 10%</t>
  </si>
  <si>
    <t>ԱԱՀ  20%</t>
  </si>
  <si>
    <t>Ամբողջը</t>
  </si>
  <si>
    <t>Փայտե դռների քանդում</t>
  </si>
  <si>
    <t>Պատուհանների քանդում</t>
  </si>
  <si>
    <t>Զուգարանակոնքի տեղադրում</t>
  </si>
  <si>
    <t>Ծորակի տեղադրում</t>
  </si>
  <si>
    <t>Պատերի և առաստաղի քերում, մածիկապատում և ներկում ջրաէմուլսիոն ներկով</t>
  </si>
  <si>
    <t>Շահույթ 11%</t>
  </si>
  <si>
    <r>
      <t xml:space="preserve">    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      ՀՀ ոստիկանության բուժ. վարչության պոլիկլինիկայի նկուղային հարկի ընթացիկ 
                                շին-վերանորոգման աշխատանքների վերաբերյալ</t>
    </r>
  </si>
  <si>
    <t>Միջնապատի քանդում բետոնե բլոկից 
հաստ.` 20սմ</t>
  </si>
  <si>
    <t>Պատերի գաջե սվաղի քանդում</t>
  </si>
  <si>
    <t>Դռան բացվածքի քանդում 50սմ պատի</t>
  </si>
  <si>
    <t>Դռան կողերի շար բետոնե բլոկով հաստ.` 20սմ</t>
  </si>
  <si>
    <t>Պատեր սվաղ ց/ավազե շաղախով</t>
  </si>
  <si>
    <t>Հին ներկերի քերում պատից և առաստաղից</t>
  </si>
  <si>
    <t>Պատերի և առաստաղի մածիկապատում, հղկում և ներկում ջրաէմուլսիոն ներկով</t>
  </si>
  <si>
    <t>Հին ջրախողովակների ապամոնտաժում</t>
  </si>
  <si>
    <t>Ալյումինե հոսակի տեղադրում</t>
  </si>
  <si>
    <t>16մմ-ոց մ/պլաստե խողովակի մոնտաժում</t>
  </si>
  <si>
    <t>16մմ-ոց փականի տեղադրում</t>
  </si>
  <si>
    <t>Ջրախառնիչ ծորակի տեղադրում ցնցուղով</t>
  </si>
  <si>
    <t>50մմ-ոց պլաստմասե խողովակի մոնտաժում</t>
  </si>
  <si>
    <t>Միացման  դետալներ 50մմ</t>
  </si>
  <si>
    <t>Բետոնե հատակների քանդում հաստ. 6սմ</t>
  </si>
  <si>
    <t xml:space="preserve">Հատակների երեսպատում պ/գրանիտե սալիկներով 40*40 չափսի </t>
  </si>
  <si>
    <t>Պ/գրանիտե շրիշակների տեղադրում բարձր.` 
8 սմ 114գ/մ x 8սմ=9.12</t>
  </si>
  <si>
    <t>Հատակների հարթեցում ց/ավազե շաղախով 
/стяжка/ հաստ.` 4սմ</t>
  </si>
  <si>
    <t>Միջնապատի շար 10սմ հաստ. բետոնե բլոկով</t>
  </si>
  <si>
    <t>Գաջե սվաղի վերանորոգում</t>
  </si>
  <si>
    <t>Պատերի երեսպատում կաֆելով</t>
  </si>
  <si>
    <t>Հատակի երոսպատում մետլախով</t>
  </si>
  <si>
    <t>Հատակի հարթեցում ց/ավազե շաղախով</t>
  </si>
  <si>
    <t>100մմ-ոց պլաստմասե խողովակի տեղադրում</t>
  </si>
  <si>
    <t>100մմ-ոց միացման դետալներ</t>
  </si>
  <si>
    <t>Կախիչների տեղադրում հագուստի համար</t>
  </si>
  <si>
    <t>Պատուհանների մետաղական ճաղավանդակի տեղադրում</t>
  </si>
  <si>
    <t>Մետաղական երեսպատված դռների 
տեղադրում /դեղատուն և  լաբորատորիա/</t>
  </si>
  <si>
    <t xml:space="preserve">Սպիտակ մ/պլաստե դռների տեղադրում </t>
  </si>
  <si>
    <t>Ե/բետոնե հեծանի փաթաթում /рабица/ 
մետաղական ցանցով</t>
  </si>
  <si>
    <t>Բետոնե հեծանի սվաղ ց/ավազե շաղախով</t>
  </si>
  <si>
    <t>Մետաղական սյան
տեղադրում հեծանի տակ 100x100 պատի հաստ.` 3մմ /մետաղական խողովակ/</t>
  </si>
  <si>
    <t xml:space="preserve">Մետաղական խողովակի երկկողմանի ամրացում 5մմ հաստ-ան մետաղական թիթեղով /0.25x0.5/ x 4հատ=0.5ք/մ
</t>
  </si>
  <si>
    <t xml:space="preserve">Ե/բետոնե հիմքի պատրաստում 
0.5*0.5*0.3 չափսի
</t>
  </si>
  <si>
    <t>կգ</t>
  </si>
  <si>
    <t>ՊՊՎ 2x1.5 լարի մոնտաժում</t>
  </si>
  <si>
    <t>Հատիչ /ռուբիլնիկ/ 250A</t>
  </si>
  <si>
    <t>Էլ. մոնտաժային տուփ R 806</t>
  </si>
  <si>
    <t xml:space="preserve">Վարդակ-անջատիչ &lt;&lt;Makel&gt;&gt; </t>
  </si>
  <si>
    <t>Միաֆազ ավտոմատ անջատիչ LR A/B 
/Legrand/ ֆրանսիական</t>
  </si>
  <si>
    <t xml:space="preserve">Պլաստմասե 
6 կետով ավտոմատ անջատիչի տուփ </t>
  </si>
  <si>
    <t>Լյումինեսցենտային 2 լամպանոց l=60սմ
լամպերի տեղադրում</t>
  </si>
  <si>
    <t>Գեյզերի տեղադրում իր ավտոմատով</t>
  </si>
  <si>
    <t>Շին աղբի տեղափոխում 60մ և բարձում 
մեքենային</t>
  </si>
  <si>
    <t>Մետաղական թարեքների պատրաստում, 
տեղադրում, ներկում և դարակաշարի տեադրում ԴՍՊ-ից</t>
  </si>
  <si>
    <t>Միջնապատ գ/կարտոնից</t>
  </si>
  <si>
    <t>Խոհանոցային պահարանով 2 տեղանոց 
ներժե լվացարանի տեղադրում</t>
  </si>
  <si>
    <t>Սպիտակ  մ/պլաստե  բացվող պատուհանի 
տեղադրում</t>
  </si>
  <si>
    <t>Կախովի առաստաղի պատրաստում գ/կարտոնից իր մետաղական կարկասով</t>
  </si>
  <si>
    <t>Պլաստմասե սակառների /կորոբ/ տեղադրում 
20x8 չափսի</t>
  </si>
  <si>
    <t>Նույնը` 10x5 չափսի</t>
  </si>
  <si>
    <t>Բետոնե աստիճանների պատրստում B 20 մարկայի բետոնով</t>
  </si>
  <si>
    <t>Բետոնե պատի պատրաստում հաստ.` 10սմ, B 
20 մարկայի բետոնով</t>
  </si>
  <si>
    <t xml:space="preserve">                                             Ն Ա Խ Ա Հ Ա Շ Վ Ա Ր Կ
 ՀՀ ոստիկանության Լոռու մարզային վարչության Սպիտակի ՈԲ-ի վարչական շենքի 
                                     տանիքի վերանորոգման վերաբերյալ
                                           </t>
  </si>
  <si>
    <t>Տանիքի ծածկի քանդում</t>
  </si>
  <si>
    <t>Փայտե կոնստրուկցիաների վերանորոգում մասնակիորեն</t>
  </si>
  <si>
    <t>Տանիքի ծածկ 0.55մմ ցինկապատ պրոֆիլավոր թիթեղով</t>
  </si>
  <si>
    <t xml:space="preserve">Եզրագծերի փակում 0.5մմ ցինկապատ թիթեղով </t>
  </si>
  <si>
    <t>Անկյունների փակում ցինկապատ 0.55մմ թիթեղով</t>
  </si>
  <si>
    <r>
      <rPr>
        <sz val="13"/>
        <color indexed="8"/>
        <rFont val="Arial Armenian"/>
        <family val="2"/>
      </rPr>
      <t xml:space="preserve">                                  </t>
    </r>
    <r>
      <rPr>
        <sz val="13"/>
        <color indexed="8"/>
        <rFont val="GHEA Grapalat"/>
        <family val="3"/>
      </rPr>
      <t xml:space="preserve">    </t>
    </r>
    <r>
      <rPr>
        <b/>
        <sz val="13"/>
        <color indexed="8"/>
        <rFont val="GHEA Grapalat"/>
        <family val="3"/>
      </rPr>
      <t xml:space="preserve">Ն Ա Խ Ա Հ Ա Շ Վ Ա Ր Կ </t>
    </r>
    <r>
      <rPr>
        <b/>
        <sz val="14"/>
        <color indexed="8"/>
        <rFont val="Arial Armenian"/>
        <family val="2"/>
      </rPr>
      <t xml:space="preserve">
                            </t>
    </r>
    <r>
      <rPr>
        <sz val="14"/>
        <color indexed="8"/>
        <rFont val="Arial Armenian"/>
        <family val="2"/>
      </rPr>
      <t xml:space="preserve">
</t>
    </r>
    <r>
      <rPr>
        <sz val="12"/>
        <color indexed="8"/>
        <rFont val="GHEA Grapalat"/>
        <family val="3"/>
      </rPr>
      <t xml:space="preserve">ՀՀ ոստիկանության Լոռու մարզային վարչության Ստեփանավանի ոստիկանության 
                 բաժնի  վարչական շենքի տանիքի լրացուցիչ վերանորոգման 
                                        աշխատանքների վերաբերյալ 
                                              </t>
    </r>
  </si>
  <si>
    <t xml:space="preserve">Տանիքի հին ծածկի քանդում </t>
  </si>
  <si>
    <t>Փայտե կարկասի կոնստրուկցիաների վերանորոգում անտառանյութերով</t>
  </si>
  <si>
    <t>Տանիքի ծածկի պատրաստում ցինկապատ պրոֆիլավոր թիթեղից</t>
  </si>
  <si>
    <t>Տանիքի ներսից փայտե կոնստրուկցիաների հակահրդեհային հրապատում</t>
  </si>
  <si>
    <r>
      <rPr>
        <b/>
        <sz val="14"/>
        <color indexed="8"/>
        <rFont val="Arial Armenian"/>
        <family val="2"/>
      </rPr>
      <t xml:space="preserve">                                  </t>
    </r>
    <r>
      <rPr>
        <b/>
        <sz val="14"/>
        <color indexed="8"/>
        <rFont val="GHEA Grapalat"/>
        <family val="3"/>
      </rPr>
      <t xml:space="preserve"> Ն Ա Խ Ա Հ Ա Շ Վ Ա Ր Կ </t>
    </r>
    <r>
      <rPr>
        <sz val="14"/>
        <color indexed="8"/>
        <rFont val="Arial Armenian"/>
        <family val="2"/>
      </rPr>
      <t xml:space="preserve">
 </t>
    </r>
    <r>
      <rPr>
        <sz val="12"/>
        <color indexed="8"/>
        <rFont val="GHEA Grapalat"/>
        <family val="3"/>
      </rPr>
      <t xml:space="preserve">ՀՀ ոստիկանության Կոտայքի մարզային վարչության Չարենցավանի  ոստիկանության 
բաժնի մասնաշենքի տանիքի լրացուցիչ վերանորոգման աշխատանքների վերաբերյալ              
                                                                                              </t>
    </r>
  </si>
  <si>
    <t>Տանիքի հին ազբոշիֆերների քանդում և տեղադրում</t>
  </si>
  <si>
    <t xml:space="preserve">Տանիքի ծածկ ցինկապատ- պրոֆիլավոր թիթեղով հաստ. ` 0.55մմ </t>
  </si>
  <si>
    <t xml:space="preserve">Եզրագծի փակում ցինկապատ թիթեղով </t>
  </si>
  <si>
    <t xml:space="preserve">Փայտյա կարկասի դետալների վերանորոգում անտառանյութերով </t>
  </si>
  <si>
    <t>ԱԱՀ 20%</t>
  </si>
  <si>
    <t>Լամինատե դարակաշարերի պատրաստում ըստ տրված նախագծի</t>
  </si>
  <si>
    <t>ք/մ
/ճակատային/</t>
  </si>
  <si>
    <t>Լամինատե վահանակով արգելագոտու պատրաստում և տեղադրում հ=1.2 /դռնակով/</t>
  </si>
  <si>
    <t xml:space="preserve">Դռան կողերի շար 20սմ հաստության բետոնե բլոկով </t>
  </si>
  <si>
    <t xml:space="preserve">Թեքությամբ գաջի սվաղ </t>
  </si>
  <si>
    <t>Մուտքի դռան քանդում</t>
  </si>
  <si>
    <t>Երեսպատված մետաղական դռան տեղադրում կոդավորված փականով</t>
  </si>
  <si>
    <t>Պատուհանի ներսից մետաղական դռան տեղադրում</t>
  </si>
  <si>
    <t>ՊՊՎ 2x2.5 էլ. լարի մոնտաժում</t>
  </si>
  <si>
    <t>Պատերի վրա պատուհանի բացվածքի բացում</t>
  </si>
  <si>
    <t>Բացովի Եվրո պատուհանի տեղադրում</t>
  </si>
  <si>
    <t>Պլաստմասե գոգի տեղադրում</t>
  </si>
  <si>
    <t>Սպիտակ կտորից շրջանակով էկրանի տեղադրում</t>
  </si>
  <si>
    <t>Պատերի և առաստաղի մածիկապատում, ներկում լատեքսային ներկով</t>
  </si>
  <si>
    <t>Վարդակի տեղադրում իր տուփով</t>
  </si>
  <si>
    <t xml:space="preserve">5 մոմանոց ջահի տեղադրում </t>
  </si>
  <si>
    <r>
      <t xml:space="preserve">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  ՀՀ ոստիկանության տնտեսական վարչության ավտոտնտեսության վարչական շենքի 
                              շին-վերանորոգման աշխտանքների վերաբերյալ</t>
    </r>
  </si>
  <si>
    <t xml:space="preserve">Վարչական շենք </t>
  </si>
  <si>
    <t>Փայտե պատուհանների քանդում</t>
  </si>
  <si>
    <t>Մ/պլաստե պատուհանների տեղադրում սպիտակ գույնի /բացվող/</t>
  </si>
  <si>
    <t>Մ/պլաստե պատուհանների տեղադրում սպիտակ գույնի /չբացվող/</t>
  </si>
  <si>
    <t>Կաղնեգույն դռների տեղադրում</t>
  </si>
  <si>
    <t>Հատակի պատրաստում լամինատից</t>
  </si>
  <si>
    <t>Հատկի պատրաստում պ/գրանիտից</t>
  </si>
  <si>
    <t>Պատերի յուղաներկում</t>
  </si>
  <si>
    <t>Պատերի և առաստաղի քերում, մածիկապատում, հղկում և ներկում</t>
  </si>
  <si>
    <t>ՊՊՎ 2*2.5 լարի մոնտաժում</t>
  </si>
  <si>
    <t>Անջատիչ վարդակների  տեղադրում</t>
  </si>
  <si>
    <t>Պատերի սվաղ գաջե շաղախով</t>
  </si>
  <si>
    <t>Նույնը` ցեմենտե շաղախով</t>
  </si>
  <si>
    <t>Պլաստմասե պատուհանագոգի տեղադրում լայնքը` 50սմ</t>
  </si>
  <si>
    <t>Դռան կողերի շար բ/բլոկով հաստ.` 20սմ</t>
  </si>
  <si>
    <t xml:space="preserve">Լյումինեսցենտ լամպերի տեղադրում </t>
  </si>
  <si>
    <t>Միաֆազ էլ. կարգավորիչի տեղադրում</t>
  </si>
  <si>
    <t>Մետաղական շեմի տեղադրում</t>
  </si>
  <si>
    <t>Ճաշարանի և դիսպետչերանոցի շենքի վերանորոգում</t>
  </si>
  <si>
    <t>Տանիքի պատրաստում ցինկապատ պրոֆիլավոր թիթեղով հաստ.` 0.55մմ</t>
  </si>
  <si>
    <t>Տանիքի հին թիթեղի քանդում</t>
  </si>
  <si>
    <t>Ջրթեքանի պատրաստում</t>
  </si>
  <si>
    <t>Ջրախողովակների և ձագարների տեղադրում հ=7մ</t>
  </si>
  <si>
    <t>կոմպ</t>
  </si>
  <si>
    <t>Փայտե կոնստրուկցիաների վերանորոգում</t>
  </si>
  <si>
    <t xml:space="preserve"> Դռների քանդում</t>
  </si>
  <si>
    <t xml:space="preserve">Մ/պլաստե դռերի տեղադրում </t>
  </si>
  <si>
    <t>Հատակի  հարթեցում ցեմենտե շաղախով` հաստությունը 5սմ.</t>
  </si>
  <si>
    <t>Բետոնե հատակի քանդում</t>
  </si>
  <si>
    <t>Հատակի պատրաստում պ/գրանիտով</t>
  </si>
  <si>
    <t>Պատուհանագոգի տեղադրում լայնքը` 50սմ</t>
  </si>
  <si>
    <t>Մանեժի տանիք</t>
  </si>
  <si>
    <t>Տանիքի պատրաստում իզոգամով 1 երես</t>
  </si>
  <si>
    <r>
      <t xml:space="preserve">       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  ՀՀ ոստիկանության տնտեսական վարչության բազայի պարիսպների և վարչական շենքի 
                  2-րդ հարկի ընթացիկ շին-վերանորոգման աշխտանքների վերաբերյալ</t>
    </r>
  </si>
  <si>
    <t>Դռան բացվածքի շար բետոնե բլոկով</t>
  </si>
  <si>
    <t>Դռան քանդում</t>
  </si>
  <si>
    <t xml:space="preserve">Միջնապատի քանդում դռան բացվածքի համար </t>
  </si>
  <si>
    <t>Պատուհանների քանդում փայտյա</t>
  </si>
  <si>
    <t>Մետալոպլաստե սպիտակ բացվող պատուհանի տեղադրում</t>
  </si>
  <si>
    <t>գծ/մ</t>
  </si>
  <si>
    <t>Թեքությամբ Գաջի սվաղ</t>
  </si>
  <si>
    <t>ՊՊՎ 2x2,5 լարի մոնտաժում</t>
  </si>
  <si>
    <t>Վարդակ անջատիչի տեղադրում իր պլաստ. Տուփերով</t>
  </si>
  <si>
    <t xml:space="preserve">Դռան բլոկի տեղադրում </t>
  </si>
  <si>
    <t>Պատի սվաղ գաջե շաղախով</t>
  </si>
  <si>
    <t>Հատակի կավրալիտի քանդում</t>
  </si>
  <si>
    <t>Հատակի պատրաստում լամինատով(իր պարալոմով և շրիշակով)</t>
  </si>
  <si>
    <t>Պատերի և առաստաղի ներկում լատեքսային  ներկով</t>
  </si>
  <si>
    <t xml:space="preserve">Պատերի և առաստաղի քերում հին ներկից </t>
  </si>
  <si>
    <t>Քարե պարիսպի քանդում և տեղափոխում</t>
  </si>
  <si>
    <t>Գրունտի քանդում ժապավենային խոր 60սմ 4-րդ կարգի գրունտ</t>
  </si>
  <si>
    <t>Բետոնե հիմքի պատրաստում</t>
  </si>
  <si>
    <t>Պատի շար ուղիղ կտրվածքով տուֆ քարից</t>
  </si>
  <si>
    <t>Ե/բետոնե գոտու պատրաստում Մ-150 բետոնով</t>
  </si>
  <si>
    <t>Ամրան A-2</t>
  </si>
  <si>
    <r>
      <t xml:space="preserve">                                           </t>
    </r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ՀՀ ոստիկանության կադրերի վարչության N ---- սենյակի վերանորոգման վերաբերյալ</t>
    </r>
  </si>
  <si>
    <t>Եռաֆազ մալուխի մոնտաժում</t>
  </si>
  <si>
    <t>Եռաֆազ հատիչի /ռուբիլնիկ/ տեղադրում</t>
  </si>
  <si>
    <t>Բակի կողմից բարեկարգման աշխատանքներ</t>
  </si>
  <si>
    <t>4-րդ կարգի գրունտի քանդում մեխանիզումով 
խոր.` 2 մ ասֆ. ծածկով</t>
  </si>
  <si>
    <t>4-րդ կարգի գրունտի քանդում ձեռքով, հեռացում` 10մ</t>
  </si>
  <si>
    <t>Գրունտի և շին աղբի բարձում ինքնաթափ   և տեղափոխում 13կմ</t>
  </si>
  <si>
    <t>Հատակի հարթեցում և տոփանում ձեռքով</t>
  </si>
  <si>
    <t>Հենապատի պատրաստում B 15 դասի բետոնով</t>
  </si>
  <si>
    <t>Ամրանի օգտագործում անկյուններում</t>
  </si>
  <si>
    <t>Մետաղական 32մմ-ոց խողովակի տեղադրում վերտիկալ</t>
  </si>
  <si>
    <t>Եզրաքարի պատրաստում B 20 մարկայի բետոնով 30x0.3x0.5</t>
  </si>
  <si>
    <t>Մետաղական ճաղերով արգելագոտու տեղադրում h=0.9մ</t>
  </si>
  <si>
    <t xml:space="preserve">Մ/պլաստե բացվող պատուհանի տեղադրում </t>
  </si>
  <si>
    <t>Նույնը` չբացվող</t>
  </si>
  <si>
    <t>Հին, փայտե պատուհանների քանդում</t>
  </si>
  <si>
    <t>Բետոնի գազոնի պատրաստում հաստ.` 10սմ 
ցեմենտաջրի հարթեցմամբ /железо вк/</t>
  </si>
  <si>
    <t>Հենապատի սվաղ ց/ավազե շաղախով մետաղական ցանցի վրա</t>
  </si>
  <si>
    <t>Բացվածքի շար բազալտե շուբ քարով</t>
  </si>
  <si>
    <t>Եզրաքարի սալիկապատում բազալտե սալիկներով հաստ.` 2 սմ /կողային պատեր/</t>
  </si>
  <si>
    <t>Եզրաքարի վրա սալիկապատում 4սմ հաստ. բազալտե սալիկներով</t>
  </si>
  <si>
    <t>Հիմնական պատերի վրա 150մմ-ոց անցքերի բացում</t>
  </si>
  <si>
    <t>Բետոնե շաղախով աստիճանների պատրաստում</t>
  </si>
  <si>
    <t>Բետոնե աստիճանների երեսպատում բազալտե սալիկներով հաստ. 3սմ</t>
  </si>
  <si>
    <t>Հարթակի երեսպատում բազալտե սալիկներով</t>
  </si>
  <si>
    <t xml:space="preserve">150մմ-ոց կոյուղու պոլիվինիլքլորիդ խողովակի մոնտաժում </t>
  </si>
  <si>
    <t>Ջրահեռացման 150մմ-ոց պլաստմասե խողովակի մոնտաժում</t>
  </si>
  <si>
    <t xml:space="preserve">150մմ-ոց միացման դետալների մոնտաժում </t>
  </si>
  <si>
    <t>Արտաքին պատի բազալտե շարվածքի մաքրում բարձր ճնշման ջրային հեղուկով</t>
  </si>
  <si>
    <t>Հատակի երեսպատում մետլախով</t>
  </si>
  <si>
    <t>1. Մասիսի ՈԲ-ի ՁՊՎ</t>
  </si>
  <si>
    <t>Մ/պլաստե սպիտակ պատուհանների  տեղադրում /բացվող/</t>
  </si>
  <si>
    <t>Պատուհանի կողերի թեքությամբ սվաղ ցեմենտե շաղախով</t>
  </si>
  <si>
    <t>Մետաղական ճաղավանդակների տեղադրում</t>
  </si>
  <si>
    <t>Ճաղավանդակների ներկում յուղաներով</t>
  </si>
  <si>
    <t xml:space="preserve">Պատուհանների կողերի ներկում ջրաէմուլսիոն ներկով </t>
  </si>
  <si>
    <t>Խցերի մետաղապատ դռների ապամոնտաժում 2 x0.9 չափսի</t>
  </si>
  <si>
    <t>Խցերի մետաղապատ դռների պատրաստում և տեղադրում  /կիրառելով թիթեղի, մետաղական գոտիների, արգելաշղթայի, փականի  կոմպլեկտ հավաքում, տեղադրում` համապատասխանեցնելով կանոնակարգում նշված տվյալների/</t>
  </si>
  <si>
    <t>Խցերի մետաղական դռների ներկում յուղաներկով</t>
  </si>
  <si>
    <t>Պլաստմասե պատուհանագոգի տեղադրում լայնքը` 30սմ</t>
  </si>
  <si>
    <t>Մետաղական ճաղավանդակե դռան տեղադրում</t>
  </si>
  <si>
    <t>Մ/պլաստե դռան տեղադրում հ/մասում</t>
  </si>
  <si>
    <t>Մետաղական երեսպատված դռան տեղադրում 
իր փականով միջանցքի</t>
  </si>
  <si>
    <t>Միջանցքի փայտե պատուհանների քանդում</t>
  </si>
  <si>
    <t>Սպիտակ մ/պլաստե պատուհանների տեղադրում 
/բացվող/</t>
  </si>
  <si>
    <t>Մետաղական դռերի քանդում</t>
  </si>
  <si>
    <t>Գաջի սվաղի քանդում կապի սենյակում</t>
  </si>
  <si>
    <t>Ց/ավազե սվաղ կապի սենյակում</t>
  </si>
  <si>
    <t>Պատերի և առաստաղի սվաղ կապի 
սենյակում /գիպսոլիտ/</t>
  </si>
  <si>
    <t>Պատերի և առաստաղի մածիկապատում, 
հղկում և ներկում ջրաէմուլսիոն ներկով</t>
  </si>
  <si>
    <t>Հատակի հարթեցում ց/ավազե շաղախով 
հաստ.` 5սմ</t>
  </si>
  <si>
    <t>Հատակի երեսպատում պ/գրանիտով</t>
  </si>
  <si>
    <t>Պ/գրանիտե շրիշակների տեղադրում հ=10սմ</t>
  </si>
  <si>
    <t xml:space="preserve">Դռան բացվածք քարի պատի մեջ </t>
  </si>
  <si>
    <t>Դռան բացվածքի շար բ/բլուկով հատ 10սմ</t>
  </si>
  <si>
    <t xml:space="preserve">Պատի սվաղ ց/շաղախ </t>
  </si>
  <si>
    <t xml:space="preserve">Թեքությամբ սվաղ ց/շաղախ </t>
  </si>
  <si>
    <t xml:space="preserve">Թեքությամբ սվաղ գաջե-շաղախ </t>
  </si>
  <si>
    <t xml:space="preserve">Մետալոպլաստե խուլ դռան տեղադրում </t>
  </si>
  <si>
    <t>Հատակի սալիկների քանդում</t>
  </si>
  <si>
    <t>Հատակի բետոնի քանդում հաստ. 10սմ</t>
  </si>
  <si>
    <t>Զուգարանակոնքի ապամոնտաժում</t>
  </si>
  <si>
    <t>կ/տ</t>
  </si>
  <si>
    <t>Լվացարանի ապամոնտաժում</t>
  </si>
  <si>
    <t>Կոյուղու խողովակի ապամոնտաժում</t>
  </si>
  <si>
    <t>50մմ-ով կոյուղու պլաստմասե խողովակի մոնտաժում</t>
  </si>
  <si>
    <t xml:space="preserve">Միացման դետալներ 50մմ-ոց </t>
  </si>
  <si>
    <t>100մմ-ոց պլաստասե կոյուղու խողովակի մոնտաժում</t>
  </si>
  <si>
    <t>Միացման դետալներ 100մմ</t>
  </si>
  <si>
    <t>16մմ-ոց մետալոպլաստե խողովակի մոնտաժում</t>
  </si>
  <si>
    <t>Միացման դետալներ 16մմ</t>
  </si>
  <si>
    <t>Փականի տեղադրում 16մմ-ոց</t>
  </si>
  <si>
    <t>Անկյուն լվացարանի տեղադրում կերամիկ.</t>
  </si>
  <si>
    <t>Ճկախողովակի տեղադրում</t>
  </si>
  <si>
    <t>Ջրի ծորակի մոնտաժում</t>
  </si>
  <si>
    <t>Պատի սալիկների վերանորոգում</t>
  </si>
  <si>
    <t>Դրսի պատի մածիկապատում և ներկում 
ջրաէմուլսյոն ներկով</t>
  </si>
  <si>
    <t>Ջեռուցման մարտկոցի և խողովակի ապամոնտաժում</t>
  </si>
  <si>
    <t>Ջեռուցման մարկոցի մոնտաժում նոր վայրում իր խողովակներով</t>
  </si>
  <si>
    <t>3. Հերթապահ մասի աշխատասենյակներ /օպերատորի սենյակ, հերթապահության դահլիճ, զինանոց, Հ/Մ պետի աշխատասենյակ/</t>
  </si>
  <si>
    <t>Հին ներկի քերում</t>
  </si>
  <si>
    <t>Պատերի և առաստաղի մածիկապատում և ներկում լատեքսային ներկով</t>
  </si>
  <si>
    <t>Մետաղական պատուհանների ներկում յուղաներկով</t>
  </si>
  <si>
    <t>2. ՆԱ վարչության մասնաշենքի I-ին հարկի սանհանգույց</t>
  </si>
  <si>
    <r>
      <rPr>
        <b/>
        <sz val="14"/>
        <color theme="1"/>
        <rFont val="GHEA Grapalat"/>
        <family val="3"/>
      </rPr>
      <t>Ն Ա Խ Ա Հ Ա Շ Վ Ա Ր Կ</t>
    </r>
    <r>
      <rPr>
        <b/>
        <sz val="12"/>
        <color theme="1"/>
        <rFont val="GHEA Grapalat"/>
        <family val="3"/>
      </rPr>
      <t xml:space="preserve">
      ՀՀ ոստիկանության Մասիսի ՈԲ-ի ՁՊՎ-ի,  ՀՀ ոստիկանության  ՆԱ վարչության մասնաշենքի I-ին հարկի սանհանգույցի և հերթապահ մասի աշխատասենյակների ընթացիկ շին-վերանորոգման աշխատանքների վերաբերյալ                                 </t>
    </r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</si>
</sst>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sz val="14"/>
      <color theme="1"/>
      <name val="GHEA Grapalat"/>
      <family val="3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i/>
      <sz val="11"/>
      <color theme="1"/>
      <name val="GHEA Grapalat"/>
      <family val="3"/>
    </font>
    <font>
      <sz val="12"/>
      <color theme="1"/>
      <name val="GHEA Grapalat"/>
      <family val="3"/>
    </font>
    <font>
      <sz val="12"/>
      <color theme="1"/>
      <name val="Calibri"/>
      <family val="2"/>
      <scheme val="minor"/>
    </font>
    <font>
      <sz val="13"/>
      <color theme="1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sz val="14"/>
      <color indexed="8"/>
      <name val="Arial Armenian"/>
      <family val="2"/>
    </font>
    <font>
      <sz val="13"/>
      <color indexed="8"/>
      <name val="Arial Armenian"/>
      <family val="2"/>
    </font>
    <font>
      <sz val="13"/>
      <color indexed="8"/>
      <name val="GHEA Grapalat"/>
      <family val="3"/>
    </font>
    <font>
      <b/>
      <sz val="13"/>
      <color indexed="8"/>
      <name val="GHEA Grapalat"/>
      <family val="3"/>
    </font>
    <font>
      <b/>
      <sz val="14"/>
      <color indexed="8"/>
      <name val="Arial Armenian"/>
      <family val="2"/>
    </font>
    <font>
      <b/>
      <sz val="11"/>
      <color indexed="8"/>
      <name val="GHEA Grapalat"/>
      <family val="3"/>
    </font>
    <font>
      <sz val="11"/>
      <color indexed="8"/>
      <name val="GHEA Grapalat"/>
      <family val="3"/>
    </font>
    <font>
      <sz val="11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14"/>
      <color indexed="8"/>
      <name val="GHEA Grapalat"/>
      <family val="3"/>
    </font>
    <font>
      <sz val="12"/>
      <color indexed="8"/>
      <name val="Arial Armenian"/>
      <family val="2"/>
    </font>
    <font>
      <b/>
      <sz val="12"/>
      <color indexed="8"/>
      <name val="Arial Armenian"/>
      <family val="2"/>
    </font>
    <font>
      <sz val="10"/>
      <color theme="1"/>
      <name val="GHEA Grapalat"/>
      <family val="3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11" fontId="0" fillId="0" borderId="0" xfId="0" applyNumberFormat="1"/>
    <xf numFmtId="11" fontId="4" fillId="0" borderId="1" xfId="0" applyNumberFormat="1" applyFont="1" applyBorder="1" applyAlignment="1">
      <alignment horizontal="center" vertical="center"/>
    </xf>
    <xf numFmtId="11" fontId="4" fillId="0" borderId="1" xfId="0" applyNumberFormat="1" applyFont="1" applyBorder="1" applyAlignment="1">
      <alignment horizontal="center" vertical="center" wrapText="1"/>
    </xf>
    <xf numFmtId="11" fontId="5" fillId="0" borderId="0" xfId="0" applyNumberFormat="1" applyFont="1"/>
    <xf numFmtId="11" fontId="5" fillId="0" borderId="1" xfId="1" applyNumberFormat="1" applyFont="1" applyBorder="1" applyAlignment="1">
      <alignment horizontal="center" vertical="center"/>
    </xf>
    <xf numFmtId="11" fontId="7" fillId="0" borderId="0" xfId="0" applyNumberFormat="1" applyFont="1"/>
    <xf numFmtId="11" fontId="8" fillId="0" borderId="0" xfId="0" applyNumberFormat="1" applyFont="1"/>
    <xf numFmtId="11" fontId="5" fillId="0" borderId="1" xfId="0" applyNumberFormat="1" applyFont="1" applyBorder="1" applyAlignment="1">
      <alignment horizontal="center" vertical="center"/>
    </xf>
    <xf numFmtId="11" fontId="5" fillId="0" borderId="1" xfId="0" applyNumberFormat="1" applyFont="1" applyBorder="1" applyAlignment="1">
      <alignment horizontal="center" vertical="center" wrapText="1"/>
    </xf>
    <xf numFmtId="11" fontId="8" fillId="0" borderId="0" xfId="0" applyNumberFormat="1" applyFont="1" applyAlignment="1">
      <alignment horizontal="left"/>
    </xf>
    <xf numFmtId="11" fontId="5" fillId="0" borderId="1" xfId="1" applyNumberFormat="1" applyFont="1" applyBorder="1" applyAlignment="1">
      <alignment horizontal="center" vertical="center" wrapText="1"/>
    </xf>
    <xf numFmtId="11" fontId="5" fillId="2" borderId="1" xfId="0" applyNumberFormat="1" applyFont="1" applyFill="1" applyBorder="1" applyAlignment="1">
      <alignment horizontal="center" vertical="center" wrapText="1"/>
    </xf>
    <xf numFmtId="11" fontId="6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Border="1"/>
    <xf numFmtId="11" fontId="2" fillId="0" borderId="1" xfId="0" applyNumberFormat="1" applyFont="1" applyBorder="1" applyAlignment="1">
      <alignment horizontal="center" vertical="center" wrapText="1"/>
    </xf>
    <xf numFmtId="11" fontId="10" fillId="0" borderId="1" xfId="0" applyNumberFormat="1" applyFont="1" applyBorder="1" applyAlignment="1">
      <alignment horizontal="center" vertical="center"/>
    </xf>
    <xf numFmtId="11" fontId="10" fillId="0" borderId="1" xfId="0" applyNumberFormat="1" applyFont="1" applyBorder="1" applyAlignment="1">
      <alignment horizontal="center" vertical="center" wrapText="1"/>
    </xf>
    <xf numFmtId="11" fontId="11" fillId="0" borderId="1" xfId="0" applyNumberFormat="1" applyFont="1" applyBorder="1" applyAlignment="1">
      <alignment horizontal="center" vertical="center"/>
    </xf>
    <xf numFmtId="11" fontId="11" fillId="0" borderId="1" xfId="0" applyNumberFormat="1" applyFont="1" applyBorder="1" applyAlignment="1">
      <alignment horizontal="center" vertical="center" wrapText="1"/>
    </xf>
    <xf numFmtId="11" fontId="11" fillId="0" borderId="1" xfId="1" applyNumberFormat="1" applyFont="1" applyBorder="1" applyAlignment="1">
      <alignment horizontal="center" vertical="center"/>
    </xf>
    <xf numFmtId="11" fontId="17" fillId="0" borderId="1" xfId="0" applyNumberFormat="1" applyFont="1" applyBorder="1" applyAlignment="1">
      <alignment vertical="center"/>
    </xf>
    <xf numFmtId="11" fontId="17" fillId="0" borderId="1" xfId="0" applyNumberFormat="1" applyFont="1" applyBorder="1" applyAlignment="1">
      <alignment horizontal="center" vertical="center"/>
    </xf>
    <xf numFmtId="11" fontId="17" fillId="0" borderId="1" xfId="0" applyNumberFormat="1" applyFont="1" applyBorder="1" applyAlignment="1">
      <alignment horizontal="center" vertical="center" wrapText="1"/>
    </xf>
    <xf numFmtId="11" fontId="0" fillId="0" borderId="0" xfId="0" applyNumberFormat="1" applyAlignment="1">
      <alignment vertical="center"/>
    </xf>
    <xf numFmtId="11" fontId="18" fillId="0" borderId="1" xfId="0" applyNumberFormat="1" applyFont="1" applyBorder="1" applyAlignment="1">
      <alignment horizontal="center" vertical="center"/>
    </xf>
    <xf numFmtId="11" fontId="18" fillId="0" borderId="1" xfId="1" applyNumberFormat="1" applyFont="1" applyBorder="1" applyAlignment="1">
      <alignment horizontal="center" vertical="center"/>
    </xf>
    <xf numFmtId="11" fontId="18" fillId="0" borderId="1" xfId="0" applyNumberFormat="1" applyFont="1" applyBorder="1" applyAlignment="1">
      <alignment horizontal="center" vertical="center" wrapText="1"/>
    </xf>
    <xf numFmtId="11" fontId="19" fillId="0" borderId="1" xfId="0" applyNumberFormat="1" applyFont="1" applyBorder="1" applyAlignment="1">
      <alignment horizontal="center" vertical="center"/>
    </xf>
    <xf numFmtId="11" fontId="20" fillId="0" borderId="1" xfId="0" applyNumberFormat="1" applyFont="1" applyBorder="1" applyAlignment="1">
      <alignment horizontal="center" vertical="center"/>
    </xf>
    <xf numFmtId="11" fontId="17" fillId="0" borderId="1" xfId="1" applyNumberFormat="1" applyFont="1" applyBorder="1" applyAlignment="1">
      <alignment horizontal="center" vertical="center" wrapText="1"/>
    </xf>
    <xf numFmtId="11" fontId="0" fillId="0" borderId="1" xfId="0" applyNumberFormat="1" applyFont="1" applyBorder="1"/>
    <xf numFmtId="11" fontId="0" fillId="0" borderId="0" xfId="0" applyNumberFormat="1" applyAlignment="1">
      <alignment horizontal="center" vertical="center"/>
    </xf>
    <xf numFmtId="11" fontId="11" fillId="0" borderId="1" xfId="1" applyNumberFormat="1" applyFont="1" applyBorder="1" applyAlignment="1">
      <alignment horizontal="center" vertical="center" wrapText="1"/>
    </xf>
    <xf numFmtId="11" fontId="22" fillId="0" borderId="1" xfId="0" applyNumberFormat="1" applyFont="1" applyBorder="1" applyAlignment="1">
      <alignment horizontal="center" vertical="center"/>
    </xf>
    <xf numFmtId="11" fontId="23" fillId="0" borderId="1" xfId="0" applyNumberFormat="1" applyFont="1" applyBorder="1" applyAlignment="1">
      <alignment horizontal="center" vertical="center"/>
    </xf>
    <xf numFmtId="11" fontId="10" fillId="0" borderId="1" xfId="1" applyNumberFormat="1" applyFont="1" applyBorder="1" applyAlignment="1">
      <alignment horizontal="center" vertical="center" wrapText="1"/>
    </xf>
    <xf numFmtId="11" fontId="7" fillId="0" borderId="0" xfId="0" applyNumberFormat="1" applyFont="1" applyAlignment="1">
      <alignment horizontal="center" vertical="center" wrapText="1"/>
    </xf>
    <xf numFmtId="11" fontId="7" fillId="0" borderId="1" xfId="0" applyNumberFormat="1" applyFont="1" applyBorder="1" applyAlignment="1">
      <alignment horizontal="center" vertical="center" wrapText="1"/>
    </xf>
    <xf numFmtId="11" fontId="7" fillId="0" borderId="0" xfId="0" applyNumberFormat="1" applyFont="1" applyAlignment="1">
      <alignment horizontal="center" vertical="center"/>
    </xf>
    <xf numFmtId="11" fontId="5" fillId="3" borderId="1" xfId="0" applyNumberFormat="1" applyFont="1" applyFill="1" applyBorder="1" applyAlignment="1">
      <alignment horizontal="center" vertical="center" wrapText="1"/>
    </xf>
    <xf numFmtId="11" fontId="5" fillId="3" borderId="1" xfId="1" applyNumberFormat="1" applyFont="1" applyFill="1" applyBorder="1" applyAlignment="1">
      <alignment horizontal="center" vertical="center" wrapText="1"/>
    </xf>
    <xf numFmtId="11" fontId="0" fillId="0" borderId="1" xfId="1" applyNumberFormat="1" applyFont="1" applyBorder="1"/>
    <xf numFmtId="11" fontId="4" fillId="0" borderId="1" xfId="1" applyNumberFormat="1" applyFont="1" applyBorder="1" applyAlignment="1">
      <alignment horizontal="center" vertical="center" wrapText="1"/>
    </xf>
    <xf numFmtId="11" fontId="5" fillId="0" borderId="1" xfId="0" applyNumberFormat="1" applyFont="1" applyBorder="1" applyAlignment="1">
      <alignment horizontal="right" vertical="center" wrapText="1"/>
    </xf>
    <xf numFmtId="11" fontId="24" fillId="0" borderId="1" xfId="0" applyNumberFormat="1" applyFont="1" applyBorder="1" applyAlignment="1">
      <alignment horizontal="center" vertical="center" wrapText="1"/>
    </xf>
    <xf numFmtId="11" fontId="5" fillId="0" borderId="1" xfId="1" applyNumberFormat="1" applyFont="1" applyBorder="1" applyAlignment="1">
      <alignment horizontal="left" vertical="center" wrapText="1"/>
    </xf>
    <xf numFmtId="11" fontId="9" fillId="0" borderId="0" xfId="0" applyNumberFormat="1" applyFont="1" applyBorder="1" applyAlignment="1">
      <alignment horizontal="left" vertical="center" wrapText="1"/>
    </xf>
    <xf numFmtId="11" fontId="5" fillId="0" borderId="1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 wrapText="1"/>
    </xf>
    <xf numFmtId="11" fontId="5" fillId="0" borderId="1" xfId="0" applyNumberFormat="1" applyFont="1" applyBorder="1"/>
    <xf numFmtId="11" fontId="5" fillId="4" borderId="1" xfId="0" applyNumberFormat="1" applyFont="1" applyFill="1" applyBorder="1" applyAlignment="1">
      <alignment horizontal="center" vertical="center"/>
    </xf>
    <xf numFmtId="11" fontId="5" fillId="4" borderId="1" xfId="0" applyNumberFormat="1" applyFont="1" applyFill="1" applyBorder="1" applyAlignment="1">
      <alignment horizontal="center" vertical="center" wrapText="1"/>
    </xf>
    <xf numFmtId="11" fontId="5" fillId="0" borderId="2" xfId="0" applyNumberFormat="1" applyFont="1" applyBorder="1" applyAlignment="1">
      <alignment horizontal="center" vertical="center"/>
    </xf>
    <xf numFmtId="11" fontId="5" fillId="0" borderId="0" xfId="0" applyNumberFormat="1" applyFont="1" applyAlignment="1">
      <alignment horizontal="center" vertical="center" wrapText="1"/>
    </xf>
    <xf numFmtId="11" fontId="5" fillId="0" borderId="1" xfId="1" applyNumberFormat="1" applyFont="1" applyBorder="1" applyAlignment="1">
      <alignment vertical="center"/>
    </xf>
    <xf numFmtId="11" fontId="2" fillId="0" borderId="0" xfId="0" applyNumberFormat="1" applyFont="1" applyAlignment="1">
      <alignment horizontal="left" vertical="center" wrapText="1"/>
    </xf>
    <xf numFmtId="11" fontId="2" fillId="0" borderId="0" xfId="0" applyNumberFormat="1" applyFont="1" applyAlignment="1">
      <alignment horizontal="left" vertical="center"/>
    </xf>
    <xf numFmtId="11" fontId="10" fillId="0" borderId="0" xfId="0" applyNumberFormat="1" applyFont="1" applyAlignment="1">
      <alignment horizontal="left" vertical="center" wrapText="1"/>
    </xf>
    <xf numFmtId="11" fontId="12" fillId="0" borderId="0" xfId="0" applyNumberFormat="1" applyFont="1" applyAlignment="1">
      <alignment horizontal="left" vertical="center" wrapText="1"/>
    </xf>
    <xf numFmtId="11" fontId="9" fillId="0" borderId="0" xfId="0" applyNumberFormat="1" applyFont="1" applyBorder="1" applyAlignment="1">
      <alignment horizontal="left" vertical="center" wrapText="1"/>
    </xf>
    <xf numFmtId="11" fontId="2" fillId="0" borderId="3" xfId="0" applyNumberFormat="1" applyFont="1" applyBorder="1" applyAlignment="1">
      <alignment horizontal="center" vertical="center" wrapText="1"/>
    </xf>
    <xf numFmtId="11" fontId="2" fillId="0" borderId="0" xfId="0" applyNumberFormat="1" applyFont="1" applyAlignment="1">
      <alignment vertical="center"/>
    </xf>
    <xf numFmtId="11" fontId="4" fillId="0" borderId="1" xfId="1" applyNumberFormat="1" applyFont="1" applyFill="1" applyBorder="1" applyAlignment="1">
      <alignment horizontal="center" vertical="center"/>
    </xf>
    <xf numFmtId="11" fontId="5" fillId="0" borderId="1" xfId="1" applyNumberFormat="1" applyFont="1" applyBorder="1" applyAlignment="1">
      <alignment horizontal="right"/>
    </xf>
    <xf numFmtId="11" fontId="5" fillId="0" borderId="1" xfId="1" applyNumberFormat="1" applyFont="1" applyBorder="1" applyAlignment="1">
      <alignment horizontal="center"/>
    </xf>
    <xf numFmtId="11" fontId="4" fillId="0" borderId="1" xfId="0" applyNumberFormat="1" applyFont="1" applyBorder="1" applyAlignment="1">
      <alignment horizontal="center" wrapText="1"/>
    </xf>
    <xf numFmtId="11" fontId="4" fillId="2" borderId="1" xfId="1" applyNumberFormat="1" applyFont="1" applyFill="1" applyBorder="1" applyAlignment="1">
      <alignment horizontal="center" vertical="center" wrapText="1"/>
    </xf>
    <xf numFmtId="11" fontId="25" fillId="0" borderId="1" xfId="0" applyNumberFormat="1" applyFont="1" applyBorder="1"/>
    <xf numFmtId="11" fontId="4" fillId="0" borderId="1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08"/>
  <sheetViews>
    <sheetView topLeftCell="A7" workbookViewId="0">
      <selection activeCell="A100" sqref="A1:XFD1048576"/>
    </sheetView>
  </sheetViews>
  <sheetFormatPr defaultRowHeight="15"/>
  <cols>
    <col min="1" max="1" width="4.28515625" style="1" customWidth="1"/>
    <col min="2" max="2" width="45.85546875" style="1" customWidth="1"/>
    <col min="3" max="3" width="12" style="1" customWidth="1"/>
    <col min="4" max="4" width="10.85546875" style="1" customWidth="1"/>
    <col min="5" max="5" width="11.7109375" style="1" customWidth="1"/>
    <col min="6" max="6" width="14.7109375" style="1" customWidth="1"/>
    <col min="7" max="8" width="9.140625" style="1" customWidth="1"/>
    <col min="9" max="16384" width="9.140625" style="1"/>
  </cols>
  <sheetData>
    <row r="1" spans="1:10">
      <c r="A1" s="56" t="s">
        <v>32</v>
      </c>
      <c r="B1" s="57"/>
      <c r="C1" s="57"/>
      <c r="D1" s="57"/>
      <c r="E1" s="57"/>
      <c r="F1" s="57"/>
      <c r="G1" s="57"/>
      <c r="H1" s="57"/>
    </row>
    <row r="2" spans="1:10">
      <c r="A2" s="57"/>
      <c r="B2" s="57"/>
      <c r="C2" s="57"/>
      <c r="D2" s="57"/>
      <c r="E2" s="57"/>
      <c r="F2" s="57"/>
      <c r="G2" s="57"/>
      <c r="H2" s="57"/>
    </row>
    <row r="3" spans="1:10">
      <c r="A3" s="57"/>
      <c r="B3" s="57"/>
      <c r="C3" s="57"/>
      <c r="D3" s="57"/>
      <c r="E3" s="57"/>
      <c r="F3" s="57"/>
      <c r="G3" s="57"/>
      <c r="H3" s="57"/>
    </row>
    <row r="4" spans="1:10">
      <c r="A4" s="57"/>
      <c r="B4" s="57"/>
      <c r="C4" s="57"/>
      <c r="D4" s="57"/>
      <c r="E4" s="57"/>
      <c r="F4" s="57"/>
      <c r="G4" s="57"/>
      <c r="H4" s="57"/>
    </row>
    <row r="5" spans="1:10">
      <c r="A5" s="57"/>
      <c r="B5" s="57"/>
      <c r="C5" s="57"/>
      <c r="D5" s="57"/>
      <c r="E5" s="57"/>
      <c r="F5" s="57"/>
      <c r="G5" s="57"/>
      <c r="H5" s="57"/>
    </row>
    <row r="6" spans="1:10">
      <c r="A6" s="57"/>
      <c r="B6" s="57"/>
      <c r="C6" s="57"/>
      <c r="D6" s="57"/>
      <c r="E6" s="57"/>
      <c r="F6" s="57"/>
      <c r="G6" s="57"/>
      <c r="H6" s="57"/>
    </row>
    <row r="7" spans="1:10">
      <c r="A7" s="57"/>
      <c r="B7" s="57"/>
      <c r="C7" s="57"/>
      <c r="D7" s="57"/>
      <c r="E7" s="57"/>
      <c r="F7" s="57"/>
      <c r="G7" s="57"/>
      <c r="H7" s="57"/>
    </row>
    <row r="8" spans="1:10" ht="33">
      <c r="A8" s="2" t="s">
        <v>0</v>
      </c>
      <c r="B8" s="2" t="s">
        <v>1</v>
      </c>
      <c r="C8" s="3" t="s">
        <v>2</v>
      </c>
      <c r="D8" s="2" t="s">
        <v>3</v>
      </c>
      <c r="E8" s="3" t="s">
        <v>4</v>
      </c>
      <c r="F8" s="3" t="s">
        <v>5</v>
      </c>
      <c r="G8" s="4"/>
      <c r="H8" s="4"/>
    </row>
    <row r="9" spans="1:10" ht="16.5">
      <c r="A9" s="51">
        <v>1</v>
      </c>
      <c r="B9" s="51">
        <v>2</v>
      </c>
      <c r="C9" s="52">
        <v>3</v>
      </c>
      <c r="D9" s="51">
        <v>4</v>
      </c>
      <c r="E9" s="52">
        <v>5</v>
      </c>
      <c r="F9" s="52">
        <v>6</v>
      </c>
      <c r="G9" s="4"/>
      <c r="H9" s="4"/>
    </row>
    <row r="10" spans="1:10" s="7" customFormat="1" ht="42" customHeight="1">
      <c r="A10" s="53">
        <v>1</v>
      </c>
      <c r="B10" s="54" t="s">
        <v>33</v>
      </c>
      <c r="C10" s="53" t="s">
        <v>6</v>
      </c>
      <c r="D10" s="5">
        <v>82</v>
      </c>
      <c r="E10" s="5">
        <v>150</v>
      </c>
      <c r="F10" s="5">
        <f t="shared" ref="F10:F70" si="0">D10*E10</f>
        <v>12300</v>
      </c>
      <c r="G10" s="6"/>
      <c r="H10" s="6" t="s">
        <v>7</v>
      </c>
    </row>
    <row r="11" spans="1:10" s="7" customFormat="1" ht="25.5" customHeight="1">
      <c r="A11" s="8">
        <v>2</v>
      </c>
      <c r="B11" s="9" t="s">
        <v>34</v>
      </c>
      <c r="C11" s="8" t="s">
        <v>6</v>
      </c>
      <c r="D11" s="8">
        <v>488</v>
      </c>
      <c r="E11" s="5">
        <v>180</v>
      </c>
      <c r="F11" s="5">
        <f t="shared" si="0"/>
        <v>87840</v>
      </c>
      <c r="G11" s="6"/>
      <c r="H11" s="6"/>
      <c r="J11" s="10"/>
    </row>
    <row r="12" spans="1:10" s="7" customFormat="1" ht="27.75" customHeight="1">
      <c r="A12" s="8">
        <v>3</v>
      </c>
      <c r="B12" s="9" t="s">
        <v>26</v>
      </c>
      <c r="C12" s="8" t="s">
        <v>6</v>
      </c>
      <c r="D12" s="8">
        <v>47</v>
      </c>
      <c r="E12" s="5">
        <v>200</v>
      </c>
      <c r="F12" s="5">
        <f t="shared" si="0"/>
        <v>9400</v>
      </c>
      <c r="G12" s="6"/>
      <c r="H12" s="6"/>
    </row>
    <row r="13" spans="1:10" s="7" customFormat="1" ht="28.5" customHeight="1">
      <c r="A13" s="8">
        <v>4</v>
      </c>
      <c r="B13" s="9" t="s">
        <v>35</v>
      </c>
      <c r="C13" s="8" t="s">
        <v>6</v>
      </c>
      <c r="D13" s="8">
        <v>7</v>
      </c>
      <c r="E13" s="5">
        <v>2100</v>
      </c>
      <c r="F13" s="5">
        <f t="shared" si="0"/>
        <v>14700</v>
      </c>
      <c r="G13" s="6"/>
      <c r="H13" s="6"/>
    </row>
    <row r="14" spans="1:10" s="7" customFormat="1" ht="35.25" customHeight="1">
      <c r="A14" s="8">
        <v>5</v>
      </c>
      <c r="B14" s="9" t="s">
        <v>36</v>
      </c>
      <c r="C14" s="8" t="s">
        <v>6</v>
      </c>
      <c r="D14" s="8">
        <v>18.2</v>
      </c>
      <c r="E14" s="5">
        <v>4000</v>
      </c>
      <c r="F14" s="5">
        <f t="shared" si="0"/>
        <v>72800</v>
      </c>
      <c r="G14" s="6"/>
      <c r="H14" s="6"/>
    </row>
    <row r="15" spans="1:10" s="7" customFormat="1" ht="24.75" customHeight="1">
      <c r="A15" s="8">
        <v>6</v>
      </c>
      <c r="B15" s="9" t="s">
        <v>37</v>
      </c>
      <c r="C15" s="8" t="s">
        <v>6</v>
      </c>
      <c r="D15" s="8">
        <v>620</v>
      </c>
      <c r="E15" s="5">
        <v>2500</v>
      </c>
      <c r="F15" s="8">
        <f>D15*E15</f>
        <v>1550000</v>
      </c>
      <c r="G15" s="6"/>
      <c r="H15" s="6"/>
    </row>
    <row r="16" spans="1:10" s="7" customFormat="1" ht="30.75" customHeight="1">
      <c r="A16" s="8">
        <v>7</v>
      </c>
      <c r="B16" s="9" t="s">
        <v>38</v>
      </c>
      <c r="C16" s="8" t="s">
        <v>6</v>
      </c>
      <c r="D16" s="9">
        <v>1400</v>
      </c>
      <c r="E16" s="11">
        <v>80</v>
      </c>
      <c r="F16" s="12">
        <f t="shared" si="0"/>
        <v>112000</v>
      </c>
      <c r="G16" s="6"/>
      <c r="H16" s="6"/>
    </row>
    <row r="17" spans="1:8" s="7" customFormat="1" ht="33">
      <c r="A17" s="8">
        <v>8</v>
      </c>
      <c r="B17" s="9" t="s">
        <v>39</v>
      </c>
      <c r="C17" s="8" t="s">
        <v>6</v>
      </c>
      <c r="D17" s="8">
        <v>1428.8</v>
      </c>
      <c r="E17" s="5">
        <v>2500</v>
      </c>
      <c r="F17" s="8">
        <f t="shared" si="0"/>
        <v>3572000</v>
      </c>
      <c r="G17" s="6"/>
      <c r="H17" s="6"/>
    </row>
    <row r="18" spans="1:8" s="7" customFormat="1" ht="16.5">
      <c r="A18" s="8">
        <v>9</v>
      </c>
      <c r="B18" s="9" t="s">
        <v>40</v>
      </c>
      <c r="C18" s="8" t="s">
        <v>8</v>
      </c>
      <c r="D18" s="8">
        <v>137</v>
      </c>
      <c r="E18" s="5">
        <v>100</v>
      </c>
      <c r="F18" s="8">
        <f t="shared" si="0"/>
        <v>13700</v>
      </c>
    </row>
    <row r="19" spans="1:8" s="7" customFormat="1" ht="16.5">
      <c r="A19" s="8">
        <v>10</v>
      </c>
      <c r="B19" s="9" t="s">
        <v>41</v>
      </c>
      <c r="C19" s="8" t="s">
        <v>11</v>
      </c>
      <c r="D19" s="9">
        <v>5</v>
      </c>
      <c r="E19" s="11">
        <v>4100</v>
      </c>
      <c r="F19" s="11">
        <f t="shared" si="0"/>
        <v>20500</v>
      </c>
    </row>
    <row r="20" spans="1:8" s="7" customFormat="1" ht="16.5">
      <c r="A20" s="8">
        <v>11</v>
      </c>
      <c r="B20" s="9" t="s">
        <v>42</v>
      </c>
      <c r="C20" s="8" t="s">
        <v>8</v>
      </c>
      <c r="D20" s="9">
        <v>152</v>
      </c>
      <c r="E20" s="11">
        <v>700</v>
      </c>
      <c r="F20" s="11">
        <f t="shared" si="0"/>
        <v>106400</v>
      </c>
    </row>
    <row r="21" spans="1:8" s="7" customFormat="1" ht="16.5">
      <c r="A21" s="8">
        <v>12</v>
      </c>
      <c r="B21" s="9" t="s">
        <v>43</v>
      </c>
      <c r="C21" s="8" t="s">
        <v>11</v>
      </c>
      <c r="D21" s="9">
        <v>16</v>
      </c>
      <c r="E21" s="11">
        <v>1500</v>
      </c>
      <c r="F21" s="11">
        <f t="shared" si="0"/>
        <v>24000</v>
      </c>
    </row>
    <row r="22" spans="1:8" s="7" customFormat="1" ht="16.5">
      <c r="A22" s="8">
        <v>13</v>
      </c>
      <c r="B22" s="9" t="s">
        <v>29</v>
      </c>
      <c r="C22" s="8" t="s">
        <v>11</v>
      </c>
      <c r="D22" s="9">
        <v>6</v>
      </c>
      <c r="E22" s="11">
        <v>3500</v>
      </c>
      <c r="F22" s="11">
        <f t="shared" si="0"/>
        <v>21000</v>
      </c>
    </row>
    <row r="23" spans="1:8" s="7" customFormat="1" ht="16.5">
      <c r="A23" s="8">
        <v>14</v>
      </c>
      <c r="B23" s="9" t="s">
        <v>44</v>
      </c>
      <c r="C23" s="8" t="s">
        <v>11</v>
      </c>
      <c r="D23" s="9">
        <v>1</v>
      </c>
      <c r="E23" s="11">
        <v>8000</v>
      </c>
      <c r="F23" s="11">
        <f t="shared" si="0"/>
        <v>8000</v>
      </c>
    </row>
    <row r="24" spans="1:8" s="7" customFormat="1" ht="16.5">
      <c r="A24" s="8">
        <v>15</v>
      </c>
      <c r="B24" s="9" t="s">
        <v>18</v>
      </c>
      <c r="C24" s="9" t="s">
        <v>11</v>
      </c>
      <c r="D24" s="9">
        <v>6</v>
      </c>
      <c r="E24" s="11">
        <v>1200</v>
      </c>
      <c r="F24" s="11">
        <f t="shared" si="0"/>
        <v>7200</v>
      </c>
    </row>
    <row r="25" spans="1:8" s="7" customFormat="1" ht="16.5">
      <c r="A25" s="8">
        <v>16</v>
      </c>
      <c r="B25" s="9" t="s">
        <v>17</v>
      </c>
      <c r="C25" s="9" t="s">
        <v>11</v>
      </c>
      <c r="D25" s="9">
        <v>8</v>
      </c>
      <c r="E25" s="11">
        <v>1200</v>
      </c>
      <c r="F25" s="11">
        <f t="shared" si="0"/>
        <v>9600</v>
      </c>
    </row>
    <row r="26" spans="1:8" s="7" customFormat="1" ht="16.5">
      <c r="A26" s="8">
        <v>17</v>
      </c>
      <c r="B26" s="9" t="s">
        <v>45</v>
      </c>
      <c r="C26" s="9" t="s">
        <v>8</v>
      </c>
      <c r="D26" s="9">
        <v>78</v>
      </c>
      <c r="E26" s="11">
        <v>1400</v>
      </c>
      <c r="F26" s="11">
        <f t="shared" si="0"/>
        <v>109200</v>
      </c>
    </row>
    <row r="27" spans="1:8" s="7" customFormat="1" ht="16.5">
      <c r="A27" s="8">
        <v>18</v>
      </c>
      <c r="B27" s="9" t="s">
        <v>46</v>
      </c>
      <c r="C27" s="9" t="s">
        <v>11</v>
      </c>
      <c r="D27" s="9">
        <v>21</v>
      </c>
      <c r="E27" s="11">
        <v>800</v>
      </c>
      <c r="F27" s="11">
        <f t="shared" si="0"/>
        <v>16800</v>
      </c>
    </row>
    <row r="28" spans="1:8" s="7" customFormat="1" ht="16.5">
      <c r="A28" s="8">
        <v>19</v>
      </c>
      <c r="B28" s="9" t="s">
        <v>47</v>
      </c>
      <c r="C28" s="9" t="s">
        <v>6</v>
      </c>
      <c r="D28" s="9">
        <v>117</v>
      </c>
      <c r="E28" s="11">
        <v>1300</v>
      </c>
      <c r="F28" s="11">
        <f t="shared" si="0"/>
        <v>152100</v>
      </c>
    </row>
    <row r="29" spans="1:8" s="7" customFormat="1" ht="33">
      <c r="A29" s="8">
        <v>20</v>
      </c>
      <c r="B29" s="9" t="s">
        <v>48</v>
      </c>
      <c r="C29" s="9" t="s">
        <v>6</v>
      </c>
      <c r="D29" s="9">
        <v>374</v>
      </c>
      <c r="E29" s="11">
        <v>8000</v>
      </c>
      <c r="F29" s="11">
        <f t="shared" si="0"/>
        <v>2992000</v>
      </c>
    </row>
    <row r="30" spans="1:8" s="7" customFormat="1" ht="49.5">
      <c r="A30" s="8">
        <v>21</v>
      </c>
      <c r="B30" s="9" t="s">
        <v>49</v>
      </c>
      <c r="C30" s="9" t="s">
        <v>6</v>
      </c>
      <c r="D30" s="9">
        <v>15</v>
      </c>
      <c r="E30" s="11">
        <v>8000</v>
      </c>
      <c r="F30" s="11">
        <f t="shared" si="0"/>
        <v>120000</v>
      </c>
    </row>
    <row r="31" spans="1:8" s="7" customFormat="1" ht="49.5">
      <c r="A31" s="8">
        <v>22</v>
      </c>
      <c r="B31" s="9" t="s">
        <v>50</v>
      </c>
      <c r="C31" s="9" t="s">
        <v>6</v>
      </c>
      <c r="D31" s="9">
        <v>374</v>
      </c>
      <c r="E31" s="11">
        <v>2600</v>
      </c>
      <c r="F31" s="11">
        <f t="shared" si="0"/>
        <v>972400</v>
      </c>
    </row>
    <row r="32" spans="1:8" s="7" customFormat="1" ht="33">
      <c r="A32" s="8">
        <v>23</v>
      </c>
      <c r="B32" s="9" t="s">
        <v>51</v>
      </c>
      <c r="C32" s="9" t="s">
        <v>6</v>
      </c>
      <c r="D32" s="9">
        <v>67</v>
      </c>
      <c r="E32" s="11">
        <v>3500</v>
      </c>
      <c r="F32" s="11">
        <f t="shared" si="0"/>
        <v>234500</v>
      </c>
    </row>
    <row r="33" spans="1:6" s="7" customFormat="1" ht="16.5">
      <c r="A33" s="8">
        <v>24</v>
      </c>
      <c r="B33" s="9" t="s">
        <v>52</v>
      </c>
      <c r="C33" s="9" t="s">
        <v>6</v>
      </c>
      <c r="D33" s="9">
        <v>215</v>
      </c>
      <c r="E33" s="11">
        <v>1800</v>
      </c>
      <c r="F33" s="11">
        <f t="shared" si="0"/>
        <v>387000</v>
      </c>
    </row>
    <row r="34" spans="1:6" s="7" customFormat="1" ht="16.5">
      <c r="A34" s="8">
        <v>25</v>
      </c>
      <c r="B34" s="9" t="s">
        <v>53</v>
      </c>
      <c r="C34" s="9" t="s">
        <v>6</v>
      </c>
      <c r="D34" s="9">
        <v>142.5</v>
      </c>
      <c r="E34" s="11">
        <v>8000</v>
      </c>
      <c r="F34" s="11">
        <f t="shared" si="0"/>
        <v>1140000</v>
      </c>
    </row>
    <row r="35" spans="1:6" s="7" customFormat="1" ht="16.5">
      <c r="A35" s="8">
        <v>26</v>
      </c>
      <c r="B35" s="9" t="s">
        <v>54</v>
      </c>
      <c r="C35" s="9" t="s">
        <v>6</v>
      </c>
      <c r="D35" s="9">
        <v>36</v>
      </c>
      <c r="E35" s="11">
        <v>7500</v>
      </c>
      <c r="F35" s="11">
        <f t="shared" si="0"/>
        <v>270000</v>
      </c>
    </row>
    <row r="36" spans="1:6" s="7" customFormat="1" ht="16.5">
      <c r="A36" s="8">
        <v>27</v>
      </c>
      <c r="B36" s="9" t="s">
        <v>55</v>
      </c>
      <c r="C36" s="9" t="s">
        <v>6</v>
      </c>
      <c r="D36" s="9">
        <v>36</v>
      </c>
      <c r="E36" s="11">
        <v>2000</v>
      </c>
      <c r="F36" s="11">
        <f t="shared" si="0"/>
        <v>72000</v>
      </c>
    </row>
    <row r="37" spans="1:6" s="7" customFormat="1" ht="33">
      <c r="A37" s="8">
        <v>28</v>
      </c>
      <c r="B37" s="9" t="s">
        <v>56</v>
      </c>
      <c r="C37" s="9" t="s">
        <v>8</v>
      </c>
      <c r="D37" s="9">
        <v>22</v>
      </c>
      <c r="E37" s="11">
        <v>2000</v>
      </c>
      <c r="F37" s="9">
        <f t="shared" si="0"/>
        <v>44000</v>
      </c>
    </row>
    <row r="38" spans="1:6" s="7" customFormat="1" ht="16.5">
      <c r="A38" s="8">
        <v>29</v>
      </c>
      <c r="B38" s="9" t="s">
        <v>57</v>
      </c>
      <c r="C38" s="9" t="s">
        <v>11</v>
      </c>
      <c r="D38" s="9">
        <v>10</v>
      </c>
      <c r="E38" s="11">
        <v>1000</v>
      </c>
      <c r="F38" s="9">
        <f t="shared" si="0"/>
        <v>10000</v>
      </c>
    </row>
    <row r="39" spans="1:6" s="7" customFormat="1" ht="16.5">
      <c r="A39" s="8">
        <v>30</v>
      </c>
      <c r="B39" s="9" t="s">
        <v>28</v>
      </c>
      <c r="C39" s="9" t="s">
        <v>16</v>
      </c>
      <c r="D39" s="9">
        <v>4</v>
      </c>
      <c r="E39" s="11">
        <v>30000</v>
      </c>
      <c r="F39" s="9">
        <f t="shared" si="0"/>
        <v>120000</v>
      </c>
    </row>
    <row r="40" spans="1:6" s="7" customFormat="1" ht="16.5">
      <c r="A40" s="8">
        <v>31</v>
      </c>
      <c r="B40" s="9" t="s">
        <v>19</v>
      </c>
      <c r="C40" s="9" t="s">
        <v>16</v>
      </c>
      <c r="D40" s="9">
        <v>5</v>
      </c>
      <c r="E40" s="11">
        <v>20000</v>
      </c>
      <c r="F40" s="9">
        <f t="shared" si="0"/>
        <v>100000</v>
      </c>
    </row>
    <row r="41" spans="1:6" s="7" customFormat="1" ht="16.5">
      <c r="A41" s="8">
        <v>32</v>
      </c>
      <c r="B41" s="9" t="s">
        <v>58</v>
      </c>
      <c r="C41" s="9" t="s">
        <v>11</v>
      </c>
      <c r="D41" s="9">
        <v>4</v>
      </c>
      <c r="E41" s="11">
        <v>1000</v>
      </c>
      <c r="F41" s="9">
        <f t="shared" si="0"/>
        <v>4000</v>
      </c>
    </row>
    <row r="42" spans="1:6" s="7" customFormat="1" ht="33">
      <c r="A42" s="8">
        <v>34</v>
      </c>
      <c r="B42" s="9" t="s">
        <v>59</v>
      </c>
      <c r="C42" s="9" t="s">
        <v>6</v>
      </c>
      <c r="D42" s="9">
        <v>16</v>
      </c>
      <c r="E42" s="11">
        <v>15000</v>
      </c>
      <c r="F42" s="9">
        <f t="shared" si="0"/>
        <v>240000</v>
      </c>
    </row>
    <row r="43" spans="1:6" ht="33">
      <c r="A43" s="8">
        <v>35</v>
      </c>
      <c r="B43" s="49" t="s">
        <v>60</v>
      </c>
      <c r="C43" s="8" t="s">
        <v>6</v>
      </c>
      <c r="D43" s="8">
        <v>8.5</v>
      </c>
      <c r="E43" s="5">
        <v>35000</v>
      </c>
      <c r="F43" s="5">
        <f t="shared" si="0"/>
        <v>297500</v>
      </c>
    </row>
    <row r="44" spans="1:6" ht="16.5">
      <c r="A44" s="8">
        <v>36</v>
      </c>
      <c r="B44" s="48" t="s">
        <v>61</v>
      </c>
      <c r="C44" s="8" t="s">
        <v>6</v>
      </c>
      <c r="D44" s="8">
        <v>21.274999999999999</v>
      </c>
      <c r="E44" s="5">
        <v>44000</v>
      </c>
      <c r="F44" s="5">
        <f t="shared" si="0"/>
        <v>936099.99999999988</v>
      </c>
    </row>
    <row r="45" spans="1:6" ht="33">
      <c r="A45" s="8">
        <v>37</v>
      </c>
      <c r="B45" s="49" t="s">
        <v>62</v>
      </c>
      <c r="C45" s="8" t="s">
        <v>6</v>
      </c>
      <c r="D45" s="8">
        <v>14</v>
      </c>
      <c r="E45" s="5">
        <v>2200</v>
      </c>
      <c r="F45" s="5">
        <f t="shared" si="0"/>
        <v>30800</v>
      </c>
    </row>
    <row r="46" spans="1:6" ht="16.5">
      <c r="A46" s="8">
        <v>38</v>
      </c>
      <c r="B46" s="48" t="s">
        <v>63</v>
      </c>
      <c r="C46" s="8" t="s">
        <v>6</v>
      </c>
      <c r="D46" s="8">
        <v>14</v>
      </c>
      <c r="E46" s="5">
        <v>2500</v>
      </c>
      <c r="F46" s="5">
        <f t="shared" si="0"/>
        <v>35000</v>
      </c>
    </row>
    <row r="47" spans="1:6" ht="49.5">
      <c r="A47" s="8">
        <v>39</v>
      </c>
      <c r="B47" s="9" t="s">
        <v>64</v>
      </c>
      <c r="C47" s="8" t="s">
        <v>8</v>
      </c>
      <c r="D47" s="8">
        <v>4.5</v>
      </c>
      <c r="E47" s="5">
        <v>5000</v>
      </c>
      <c r="F47" s="5">
        <f t="shared" si="0"/>
        <v>22500</v>
      </c>
    </row>
    <row r="48" spans="1:6" ht="66">
      <c r="A48" s="8">
        <v>40</v>
      </c>
      <c r="B48" s="9" t="s">
        <v>65</v>
      </c>
      <c r="C48" s="8" t="s">
        <v>6</v>
      </c>
      <c r="D48" s="8">
        <v>0.5</v>
      </c>
      <c r="E48" s="5">
        <v>20000</v>
      </c>
      <c r="F48" s="5">
        <f t="shared" si="0"/>
        <v>10000</v>
      </c>
    </row>
    <row r="49" spans="1:6" ht="39.75" customHeight="1">
      <c r="A49" s="8">
        <v>41</v>
      </c>
      <c r="B49" s="9" t="s">
        <v>66</v>
      </c>
      <c r="C49" s="8" t="s">
        <v>10</v>
      </c>
      <c r="D49" s="8">
        <v>0.2</v>
      </c>
      <c r="E49" s="5">
        <v>40000</v>
      </c>
      <c r="F49" s="5">
        <f t="shared" si="0"/>
        <v>8000</v>
      </c>
    </row>
    <row r="50" spans="1:6" ht="16.5">
      <c r="A50" s="8">
        <v>42</v>
      </c>
      <c r="B50" s="48" t="s">
        <v>13</v>
      </c>
      <c r="C50" s="8" t="s">
        <v>67</v>
      </c>
      <c r="D50" s="8">
        <v>8</v>
      </c>
      <c r="E50" s="5">
        <v>500</v>
      </c>
      <c r="F50" s="5">
        <f t="shared" si="0"/>
        <v>4000</v>
      </c>
    </row>
    <row r="51" spans="1:6" ht="16.5">
      <c r="A51" s="8">
        <v>43</v>
      </c>
      <c r="B51" s="48" t="s">
        <v>20</v>
      </c>
      <c r="C51" s="8" t="s">
        <v>8</v>
      </c>
      <c r="D51" s="8">
        <v>950</v>
      </c>
      <c r="E51" s="5">
        <v>350</v>
      </c>
      <c r="F51" s="5">
        <f t="shared" si="0"/>
        <v>332500</v>
      </c>
    </row>
    <row r="52" spans="1:6" ht="16.5">
      <c r="A52" s="8">
        <v>44</v>
      </c>
      <c r="B52" s="48" t="s">
        <v>68</v>
      </c>
      <c r="C52" s="8" t="s">
        <v>8</v>
      </c>
      <c r="D52" s="8">
        <v>400</v>
      </c>
      <c r="E52" s="5">
        <v>300</v>
      </c>
      <c r="F52" s="5">
        <f t="shared" si="0"/>
        <v>120000</v>
      </c>
    </row>
    <row r="53" spans="1:6" ht="16.5">
      <c r="A53" s="8">
        <v>45</v>
      </c>
      <c r="B53" s="48" t="s">
        <v>12</v>
      </c>
      <c r="C53" s="8" t="s">
        <v>8</v>
      </c>
      <c r="D53" s="8">
        <v>160</v>
      </c>
      <c r="E53" s="5">
        <v>550</v>
      </c>
      <c r="F53" s="5">
        <f t="shared" si="0"/>
        <v>88000</v>
      </c>
    </row>
    <row r="54" spans="1:6" ht="16.5">
      <c r="A54" s="8">
        <v>46</v>
      </c>
      <c r="B54" s="48" t="s">
        <v>69</v>
      </c>
      <c r="C54" s="8" t="s">
        <v>11</v>
      </c>
      <c r="D54" s="8">
        <v>1</v>
      </c>
      <c r="E54" s="5">
        <v>30000</v>
      </c>
      <c r="F54" s="5">
        <f t="shared" si="0"/>
        <v>30000</v>
      </c>
    </row>
    <row r="55" spans="1:6" ht="16.5">
      <c r="A55" s="8">
        <v>47</v>
      </c>
      <c r="B55" s="48" t="s">
        <v>70</v>
      </c>
      <c r="C55" s="8" t="s">
        <v>11</v>
      </c>
      <c r="D55" s="8">
        <v>70</v>
      </c>
      <c r="E55" s="5">
        <v>80</v>
      </c>
      <c r="F55" s="5">
        <f t="shared" si="0"/>
        <v>5600</v>
      </c>
    </row>
    <row r="56" spans="1:6" ht="16.5">
      <c r="A56" s="8">
        <v>48</v>
      </c>
      <c r="B56" s="48" t="s">
        <v>71</v>
      </c>
      <c r="C56" s="8" t="s">
        <v>11</v>
      </c>
      <c r="D56" s="8">
        <v>70</v>
      </c>
      <c r="E56" s="5">
        <v>700</v>
      </c>
      <c r="F56" s="5">
        <f t="shared" si="0"/>
        <v>49000</v>
      </c>
    </row>
    <row r="57" spans="1:6" ht="33">
      <c r="A57" s="8">
        <v>49</v>
      </c>
      <c r="B57" s="49" t="s">
        <v>72</v>
      </c>
      <c r="C57" s="8" t="s">
        <v>11</v>
      </c>
      <c r="D57" s="8">
        <v>24</v>
      </c>
      <c r="E57" s="5">
        <v>2000</v>
      </c>
      <c r="F57" s="5">
        <f t="shared" si="0"/>
        <v>48000</v>
      </c>
    </row>
    <row r="58" spans="1:6" ht="33">
      <c r="A58" s="8">
        <v>50</v>
      </c>
      <c r="B58" s="49" t="s">
        <v>73</v>
      </c>
      <c r="C58" s="8" t="s">
        <v>11</v>
      </c>
      <c r="D58" s="8">
        <v>4</v>
      </c>
      <c r="E58" s="5">
        <v>2000</v>
      </c>
      <c r="F58" s="5">
        <f t="shared" si="0"/>
        <v>8000</v>
      </c>
    </row>
    <row r="59" spans="1:6" ht="33">
      <c r="A59" s="8">
        <v>51</v>
      </c>
      <c r="B59" s="49" t="s">
        <v>74</v>
      </c>
      <c r="C59" s="8" t="s">
        <v>11</v>
      </c>
      <c r="D59" s="8">
        <v>76</v>
      </c>
      <c r="E59" s="5">
        <v>5000</v>
      </c>
      <c r="F59" s="5">
        <f t="shared" si="0"/>
        <v>380000</v>
      </c>
    </row>
    <row r="60" spans="1:6" ht="16.5">
      <c r="A60" s="8">
        <v>52</v>
      </c>
      <c r="B60" s="48" t="s">
        <v>75</v>
      </c>
      <c r="C60" s="8" t="s">
        <v>11</v>
      </c>
      <c r="D60" s="8">
        <v>3</v>
      </c>
      <c r="E60" s="5">
        <v>50000</v>
      </c>
      <c r="F60" s="5">
        <f t="shared" si="0"/>
        <v>150000</v>
      </c>
    </row>
    <row r="61" spans="1:6" ht="33">
      <c r="A61" s="8">
        <v>53</v>
      </c>
      <c r="B61" s="49" t="s">
        <v>76</v>
      </c>
      <c r="C61" s="8" t="s">
        <v>14</v>
      </c>
      <c r="D61" s="8">
        <v>51</v>
      </c>
      <c r="E61" s="5">
        <v>1200</v>
      </c>
      <c r="F61" s="5">
        <f t="shared" si="0"/>
        <v>61200</v>
      </c>
    </row>
    <row r="62" spans="1:6" ht="49.5">
      <c r="A62" s="8">
        <v>54</v>
      </c>
      <c r="B62" s="49" t="s">
        <v>77</v>
      </c>
      <c r="C62" s="8" t="s">
        <v>6</v>
      </c>
      <c r="D62" s="8">
        <v>30</v>
      </c>
      <c r="E62" s="5">
        <v>10000</v>
      </c>
      <c r="F62" s="5">
        <f t="shared" si="0"/>
        <v>300000</v>
      </c>
    </row>
    <row r="63" spans="1:6" ht="16.5">
      <c r="A63" s="8">
        <v>55</v>
      </c>
      <c r="B63" s="48" t="s">
        <v>78</v>
      </c>
      <c r="C63" s="8" t="s">
        <v>6</v>
      </c>
      <c r="D63" s="8">
        <v>25</v>
      </c>
      <c r="E63" s="5">
        <v>4000</v>
      </c>
      <c r="F63" s="5">
        <f t="shared" si="0"/>
        <v>100000</v>
      </c>
    </row>
    <row r="64" spans="1:6" ht="33">
      <c r="A64" s="8">
        <v>56</v>
      </c>
      <c r="B64" s="49" t="s">
        <v>79</v>
      </c>
      <c r="C64" s="8" t="s">
        <v>16</v>
      </c>
      <c r="D64" s="8">
        <v>1</v>
      </c>
      <c r="E64" s="5">
        <v>50000</v>
      </c>
      <c r="F64" s="5">
        <f t="shared" si="0"/>
        <v>50000</v>
      </c>
    </row>
    <row r="65" spans="1:6" ht="33">
      <c r="A65" s="8">
        <v>57</v>
      </c>
      <c r="B65" s="9" t="s">
        <v>80</v>
      </c>
      <c r="C65" s="9" t="s">
        <v>6</v>
      </c>
      <c r="D65" s="9">
        <v>15</v>
      </c>
      <c r="E65" s="11">
        <v>32000</v>
      </c>
      <c r="F65" s="11">
        <f t="shared" si="0"/>
        <v>480000</v>
      </c>
    </row>
    <row r="66" spans="1:6" ht="33">
      <c r="A66" s="8">
        <v>58</v>
      </c>
      <c r="B66" s="9" t="s">
        <v>81</v>
      </c>
      <c r="C66" s="9" t="s">
        <v>6</v>
      </c>
      <c r="D66" s="9">
        <v>85</v>
      </c>
      <c r="E66" s="11">
        <v>4000</v>
      </c>
      <c r="F66" s="11">
        <f t="shared" si="0"/>
        <v>340000</v>
      </c>
    </row>
    <row r="67" spans="1:6" ht="49.5">
      <c r="A67" s="8">
        <v>59</v>
      </c>
      <c r="B67" s="9" t="s">
        <v>82</v>
      </c>
      <c r="C67" s="9" t="s">
        <v>8</v>
      </c>
      <c r="D67" s="9">
        <v>44</v>
      </c>
      <c r="E67" s="11">
        <v>1500</v>
      </c>
      <c r="F67" s="11">
        <f t="shared" si="0"/>
        <v>66000</v>
      </c>
    </row>
    <row r="68" spans="1:6" ht="16.5">
      <c r="A68" s="8">
        <v>60</v>
      </c>
      <c r="B68" s="9" t="s">
        <v>83</v>
      </c>
      <c r="C68" s="9" t="s">
        <v>8</v>
      </c>
      <c r="D68" s="9">
        <v>76</v>
      </c>
      <c r="E68" s="11">
        <v>700</v>
      </c>
      <c r="F68" s="11">
        <f t="shared" si="0"/>
        <v>53200</v>
      </c>
    </row>
    <row r="69" spans="1:6" ht="16.5">
      <c r="A69" s="8">
        <v>61</v>
      </c>
      <c r="B69" s="9" t="s">
        <v>176</v>
      </c>
      <c r="C69" s="9" t="s">
        <v>8</v>
      </c>
      <c r="D69" s="9">
        <v>35</v>
      </c>
      <c r="E69" s="11">
        <v>2500</v>
      </c>
      <c r="F69" s="11">
        <f t="shared" si="0"/>
        <v>87500</v>
      </c>
    </row>
    <row r="70" spans="1:6" ht="16.5">
      <c r="A70" s="8">
        <v>62</v>
      </c>
      <c r="B70" s="9" t="s">
        <v>177</v>
      </c>
      <c r="C70" s="9" t="s">
        <v>11</v>
      </c>
      <c r="D70" s="9">
        <v>1</v>
      </c>
      <c r="E70" s="11">
        <v>42000</v>
      </c>
      <c r="F70" s="11">
        <f t="shared" si="0"/>
        <v>42000</v>
      </c>
    </row>
    <row r="71" spans="1:6" ht="33">
      <c r="A71" s="8">
        <v>63</v>
      </c>
      <c r="B71" s="9" t="s">
        <v>84</v>
      </c>
      <c r="C71" s="9" t="s">
        <v>10</v>
      </c>
      <c r="D71" s="9">
        <v>3.5</v>
      </c>
      <c r="E71" s="11">
        <v>38000</v>
      </c>
      <c r="F71" s="11">
        <f>D71*E71</f>
        <v>133000</v>
      </c>
    </row>
    <row r="72" spans="1:6" ht="49.5">
      <c r="A72" s="8">
        <v>64</v>
      </c>
      <c r="B72" s="9" t="s">
        <v>85</v>
      </c>
      <c r="C72" s="9" t="s">
        <v>10</v>
      </c>
      <c r="D72" s="9">
        <v>3.5</v>
      </c>
      <c r="E72" s="11">
        <v>36000</v>
      </c>
      <c r="F72" s="11">
        <f t="shared" ref="F72" si="1">D72*E72</f>
        <v>126000</v>
      </c>
    </row>
    <row r="73" spans="1:6" ht="16.5">
      <c r="A73" s="14"/>
      <c r="B73" s="3" t="s">
        <v>15</v>
      </c>
      <c r="C73" s="9"/>
      <c r="D73" s="9"/>
      <c r="E73" s="9"/>
      <c r="F73" s="52">
        <f>SUM(F10:F72)</f>
        <v>17019340</v>
      </c>
    </row>
    <row r="74" spans="1:6" ht="33">
      <c r="A74" s="14"/>
      <c r="B74" s="13" t="s">
        <v>178</v>
      </c>
      <c r="C74" s="14"/>
      <c r="D74" s="14"/>
      <c r="E74" s="14"/>
      <c r="F74" s="14"/>
    </row>
    <row r="75" spans="1:6" ht="49.5">
      <c r="A75" s="8">
        <v>1</v>
      </c>
      <c r="B75" s="9" t="s">
        <v>179</v>
      </c>
      <c r="C75" s="9" t="s">
        <v>10</v>
      </c>
      <c r="D75" s="8">
        <v>210</v>
      </c>
      <c r="E75" s="11">
        <v>1500</v>
      </c>
      <c r="F75" s="9">
        <f>D75*E75</f>
        <v>315000</v>
      </c>
    </row>
    <row r="76" spans="1:6" ht="33">
      <c r="A76" s="8">
        <v>2</v>
      </c>
      <c r="B76" s="9" t="s">
        <v>180</v>
      </c>
      <c r="C76" s="8" t="s">
        <v>10</v>
      </c>
      <c r="D76" s="8">
        <v>68</v>
      </c>
      <c r="E76" s="5">
        <v>2800</v>
      </c>
      <c r="F76" s="5">
        <f t="shared" ref="F76:F100" si="2">D76*E76</f>
        <v>190400</v>
      </c>
    </row>
    <row r="77" spans="1:6" ht="33">
      <c r="A77" s="8">
        <v>3</v>
      </c>
      <c r="B77" s="9" t="s">
        <v>181</v>
      </c>
      <c r="C77" s="8" t="s">
        <v>10</v>
      </c>
      <c r="D77" s="8">
        <v>261</v>
      </c>
      <c r="E77" s="5">
        <v>2200</v>
      </c>
      <c r="F77" s="5">
        <f t="shared" si="2"/>
        <v>574200</v>
      </c>
    </row>
    <row r="78" spans="1:6" ht="16.5">
      <c r="A78" s="8">
        <v>4</v>
      </c>
      <c r="B78" s="9" t="s">
        <v>182</v>
      </c>
      <c r="C78" s="8" t="s">
        <v>6</v>
      </c>
      <c r="D78" s="8">
        <v>156</v>
      </c>
      <c r="E78" s="5">
        <v>480</v>
      </c>
      <c r="F78" s="5">
        <f t="shared" si="2"/>
        <v>74880</v>
      </c>
    </row>
    <row r="79" spans="1:6" ht="33">
      <c r="A79" s="8">
        <v>5</v>
      </c>
      <c r="B79" s="9" t="s">
        <v>183</v>
      </c>
      <c r="C79" s="8" t="s">
        <v>10</v>
      </c>
      <c r="D79" s="8">
        <v>39</v>
      </c>
      <c r="E79" s="5">
        <v>30000</v>
      </c>
      <c r="F79" s="5">
        <f t="shared" si="2"/>
        <v>1170000</v>
      </c>
    </row>
    <row r="80" spans="1:6" ht="16.5">
      <c r="A80" s="8">
        <v>6</v>
      </c>
      <c r="B80" s="9" t="s">
        <v>184</v>
      </c>
      <c r="C80" s="8" t="s">
        <v>67</v>
      </c>
      <c r="D80" s="8">
        <v>100</v>
      </c>
      <c r="E80" s="5">
        <v>460</v>
      </c>
      <c r="F80" s="5">
        <f t="shared" si="2"/>
        <v>46000</v>
      </c>
    </row>
    <row r="81" spans="1:6" ht="33">
      <c r="A81" s="8">
        <v>7</v>
      </c>
      <c r="B81" s="9" t="s">
        <v>185</v>
      </c>
      <c r="C81" s="8" t="s">
        <v>8</v>
      </c>
      <c r="D81" s="8">
        <v>15</v>
      </c>
      <c r="E81" s="5">
        <v>1500</v>
      </c>
      <c r="F81" s="5">
        <f t="shared" si="2"/>
        <v>22500</v>
      </c>
    </row>
    <row r="82" spans="1:6" ht="33">
      <c r="A82" s="8">
        <v>8</v>
      </c>
      <c r="B82" s="9" t="s">
        <v>186</v>
      </c>
      <c r="C82" s="8" t="s">
        <v>10</v>
      </c>
      <c r="D82" s="8">
        <v>4.5</v>
      </c>
      <c r="E82" s="5">
        <v>4200</v>
      </c>
      <c r="F82" s="5">
        <f t="shared" si="2"/>
        <v>18900</v>
      </c>
    </row>
    <row r="83" spans="1:6" ht="33">
      <c r="A83" s="8">
        <v>9</v>
      </c>
      <c r="B83" s="9" t="s">
        <v>187</v>
      </c>
      <c r="C83" s="8" t="s">
        <v>8</v>
      </c>
      <c r="D83" s="8">
        <v>30</v>
      </c>
      <c r="E83" s="5">
        <v>15000</v>
      </c>
      <c r="F83" s="5">
        <f t="shared" si="2"/>
        <v>450000</v>
      </c>
    </row>
    <row r="84" spans="1:6" ht="33">
      <c r="A84" s="8">
        <v>10</v>
      </c>
      <c r="B84" s="9" t="s">
        <v>59</v>
      </c>
      <c r="C84" s="8" t="s">
        <v>6</v>
      </c>
      <c r="D84" s="8">
        <v>23.4</v>
      </c>
      <c r="E84" s="5">
        <v>15000</v>
      </c>
      <c r="F84" s="5">
        <f t="shared" si="2"/>
        <v>351000</v>
      </c>
    </row>
    <row r="85" spans="1:6" ht="16.5">
      <c r="A85" s="8">
        <v>11</v>
      </c>
      <c r="B85" s="9" t="s">
        <v>188</v>
      </c>
      <c r="C85" s="8" t="s">
        <v>6</v>
      </c>
      <c r="D85" s="8">
        <v>5.49</v>
      </c>
      <c r="E85" s="5">
        <v>32000</v>
      </c>
      <c r="F85" s="5">
        <f t="shared" si="2"/>
        <v>175680</v>
      </c>
    </row>
    <row r="86" spans="1:6" ht="16.5">
      <c r="A86" s="8">
        <v>12</v>
      </c>
      <c r="B86" s="9" t="s">
        <v>189</v>
      </c>
      <c r="C86" s="8" t="s">
        <v>6</v>
      </c>
      <c r="D86" s="8">
        <v>5</v>
      </c>
      <c r="E86" s="5">
        <v>30000</v>
      </c>
      <c r="F86" s="5">
        <f t="shared" si="2"/>
        <v>150000</v>
      </c>
    </row>
    <row r="87" spans="1:6" ht="16.5">
      <c r="A87" s="8">
        <v>13</v>
      </c>
      <c r="B87" s="9" t="s">
        <v>190</v>
      </c>
      <c r="C87" s="8" t="s">
        <v>6</v>
      </c>
      <c r="D87" s="8">
        <v>10.5</v>
      </c>
      <c r="E87" s="5">
        <v>400</v>
      </c>
      <c r="F87" s="5">
        <f t="shared" si="2"/>
        <v>4200</v>
      </c>
    </row>
    <row r="88" spans="1:6" ht="33">
      <c r="A88" s="8">
        <v>14</v>
      </c>
      <c r="B88" s="9" t="s">
        <v>191</v>
      </c>
      <c r="C88" s="8" t="s">
        <v>10</v>
      </c>
      <c r="D88" s="8">
        <v>2.6</v>
      </c>
      <c r="E88" s="5">
        <v>40000</v>
      </c>
      <c r="F88" s="5">
        <f t="shared" si="2"/>
        <v>104000</v>
      </c>
    </row>
    <row r="89" spans="1:6" ht="33">
      <c r="A89" s="8">
        <v>15</v>
      </c>
      <c r="B89" s="9" t="s">
        <v>192</v>
      </c>
      <c r="C89" s="8" t="s">
        <v>6</v>
      </c>
      <c r="D89" s="8">
        <v>75</v>
      </c>
      <c r="E89" s="5">
        <v>3100</v>
      </c>
      <c r="F89" s="5">
        <f t="shared" si="2"/>
        <v>232500</v>
      </c>
    </row>
    <row r="90" spans="1:6" ht="16.5">
      <c r="A90" s="8">
        <v>16</v>
      </c>
      <c r="B90" s="9" t="s">
        <v>193</v>
      </c>
      <c r="C90" s="8" t="s">
        <v>6</v>
      </c>
      <c r="D90" s="8">
        <v>1.5</v>
      </c>
      <c r="E90" s="5">
        <v>25000</v>
      </c>
      <c r="F90" s="5">
        <f t="shared" si="2"/>
        <v>37500</v>
      </c>
    </row>
    <row r="91" spans="1:6" ht="33">
      <c r="A91" s="8">
        <v>17</v>
      </c>
      <c r="B91" s="9" t="s">
        <v>194</v>
      </c>
      <c r="C91" s="8" t="s">
        <v>6</v>
      </c>
      <c r="D91" s="8">
        <v>18</v>
      </c>
      <c r="E91" s="55">
        <v>12000</v>
      </c>
      <c r="F91" s="5">
        <f t="shared" si="2"/>
        <v>216000</v>
      </c>
    </row>
    <row r="92" spans="1:6" ht="33">
      <c r="A92" s="8">
        <v>18</v>
      </c>
      <c r="B92" s="9" t="s">
        <v>195</v>
      </c>
      <c r="C92" s="8" t="s">
        <v>6</v>
      </c>
      <c r="D92" s="8">
        <v>15</v>
      </c>
      <c r="E92" s="55">
        <v>18000</v>
      </c>
      <c r="F92" s="5">
        <f t="shared" si="2"/>
        <v>270000</v>
      </c>
    </row>
    <row r="93" spans="1:6" ht="33">
      <c r="A93" s="8">
        <v>19</v>
      </c>
      <c r="B93" s="9" t="s">
        <v>196</v>
      </c>
      <c r="C93" s="8" t="s">
        <v>11</v>
      </c>
      <c r="D93" s="8">
        <v>3</v>
      </c>
      <c r="E93" s="55">
        <v>3000</v>
      </c>
      <c r="F93" s="5">
        <f t="shared" si="2"/>
        <v>9000</v>
      </c>
    </row>
    <row r="94" spans="1:6" ht="33">
      <c r="A94" s="8">
        <v>20</v>
      </c>
      <c r="B94" s="9" t="s">
        <v>197</v>
      </c>
      <c r="C94" s="8" t="s">
        <v>10</v>
      </c>
      <c r="D94" s="8">
        <v>3.2</v>
      </c>
      <c r="E94" s="55">
        <v>45000</v>
      </c>
      <c r="F94" s="5">
        <f t="shared" si="2"/>
        <v>144000</v>
      </c>
    </row>
    <row r="95" spans="1:6" ht="33">
      <c r="A95" s="8">
        <v>21</v>
      </c>
      <c r="B95" s="9" t="s">
        <v>198</v>
      </c>
      <c r="C95" s="9" t="s">
        <v>6</v>
      </c>
      <c r="D95" s="9">
        <v>10.4</v>
      </c>
      <c r="E95" s="11">
        <v>14000</v>
      </c>
      <c r="F95" s="11">
        <f t="shared" si="2"/>
        <v>145600</v>
      </c>
    </row>
    <row r="96" spans="1:6" ht="33">
      <c r="A96" s="8">
        <v>22</v>
      </c>
      <c r="B96" s="9" t="s">
        <v>199</v>
      </c>
      <c r="C96" s="9" t="s">
        <v>6</v>
      </c>
      <c r="D96" s="9">
        <v>3</v>
      </c>
      <c r="E96" s="11">
        <v>12000</v>
      </c>
      <c r="F96" s="11">
        <f t="shared" si="2"/>
        <v>36000</v>
      </c>
    </row>
    <row r="97" spans="1:6" ht="33">
      <c r="A97" s="8">
        <v>23</v>
      </c>
      <c r="B97" s="9" t="s">
        <v>200</v>
      </c>
      <c r="C97" s="9" t="s">
        <v>8</v>
      </c>
      <c r="D97" s="9">
        <v>20</v>
      </c>
      <c r="E97" s="11">
        <v>2500</v>
      </c>
      <c r="F97" s="11">
        <f t="shared" si="2"/>
        <v>50000</v>
      </c>
    </row>
    <row r="98" spans="1:6" ht="33">
      <c r="A98" s="8">
        <v>24</v>
      </c>
      <c r="B98" s="9" t="s">
        <v>201</v>
      </c>
      <c r="C98" s="9" t="s">
        <v>8</v>
      </c>
      <c r="D98" s="9">
        <v>20</v>
      </c>
      <c r="E98" s="11">
        <v>2500</v>
      </c>
      <c r="F98" s="11">
        <f t="shared" si="2"/>
        <v>50000</v>
      </c>
    </row>
    <row r="99" spans="1:6" ht="16.5">
      <c r="A99" s="8">
        <v>25</v>
      </c>
      <c r="B99" s="9" t="s">
        <v>202</v>
      </c>
      <c r="C99" s="9" t="s">
        <v>11</v>
      </c>
      <c r="D99" s="9">
        <v>7</v>
      </c>
      <c r="E99" s="11">
        <v>1200</v>
      </c>
      <c r="F99" s="11">
        <f t="shared" si="2"/>
        <v>8400</v>
      </c>
    </row>
    <row r="100" spans="1:6" ht="33">
      <c r="A100" s="8">
        <v>26</v>
      </c>
      <c r="B100" s="9" t="s">
        <v>203</v>
      </c>
      <c r="C100" s="9" t="s">
        <v>6</v>
      </c>
      <c r="D100" s="9">
        <v>70</v>
      </c>
      <c r="E100" s="11">
        <v>1800</v>
      </c>
      <c r="F100" s="11">
        <f t="shared" si="2"/>
        <v>126000</v>
      </c>
    </row>
    <row r="101" spans="1:6" ht="16.5">
      <c r="A101" s="50"/>
      <c r="B101" s="2" t="s">
        <v>15</v>
      </c>
      <c r="C101" s="9"/>
      <c r="D101" s="9"/>
      <c r="E101" s="11"/>
      <c r="F101" s="43">
        <f>SUM(F75:F100)</f>
        <v>4971760</v>
      </c>
    </row>
    <row r="102" spans="1:6" ht="16.5">
      <c r="A102" s="14"/>
      <c r="B102" s="2" t="s">
        <v>21</v>
      </c>
      <c r="C102" s="14"/>
      <c r="D102" s="14"/>
      <c r="E102" s="14"/>
      <c r="F102" s="43">
        <f>F73+F101</f>
        <v>21991100</v>
      </c>
    </row>
    <row r="103" spans="1:6" ht="17.25">
      <c r="A103" s="14"/>
      <c r="B103" s="15" t="s">
        <v>22</v>
      </c>
      <c r="C103" s="14"/>
      <c r="D103" s="14"/>
      <c r="E103" s="14"/>
      <c r="F103" s="43">
        <f>F102*13.3%</f>
        <v>2924816.3000000003</v>
      </c>
    </row>
    <row r="104" spans="1:6" ht="17.25">
      <c r="A104" s="14"/>
      <c r="B104" s="15" t="s">
        <v>15</v>
      </c>
      <c r="C104" s="14"/>
      <c r="D104" s="14"/>
      <c r="E104" s="14"/>
      <c r="F104" s="43">
        <f>F103+F102</f>
        <v>24915916.300000001</v>
      </c>
    </row>
    <row r="105" spans="1:6" ht="17.25">
      <c r="A105" s="14"/>
      <c r="B105" s="15" t="s">
        <v>31</v>
      </c>
      <c r="C105" s="14"/>
      <c r="D105" s="14"/>
      <c r="E105" s="14"/>
      <c r="F105" s="43">
        <f>F104*11%</f>
        <v>2740750.7930000001</v>
      </c>
    </row>
    <row r="106" spans="1:6" ht="17.25">
      <c r="A106" s="14"/>
      <c r="B106" s="15" t="s">
        <v>15</v>
      </c>
      <c r="C106" s="14"/>
      <c r="D106" s="14"/>
      <c r="E106" s="14"/>
      <c r="F106" s="43">
        <f>F105+F104</f>
        <v>27656667.093000002</v>
      </c>
    </row>
    <row r="107" spans="1:6" ht="17.25">
      <c r="A107" s="14"/>
      <c r="B107" s="15" t="s">
        <v>24</v>
      </c>
      <c r="C107" s="14"/>
      <c r="D107" s="14"/>
      <c r="E107" s="14"/>
      <c r="F107" s="43">
        <f>F106*20%</f>
        <v>5531333.4186000004</v>
      </c>
    </row>
    <row r="108" spans="1:6" ht="17.25">
      <c r="A108" s="14"/>
      <c r="B108" s="15" t="s">
        <v>25</v>
      </c>
      <c r="C108" s="14"/>
      <c r="D108" s="14"/>
      <c r="E108" s="14"/>
      <c r="F108" s="43">
        <f>F107+F106</f>
        <v>33188000.511600003</v>
      </c>
    </row>
  </sheetData>
  <mergeCells count="1">
    <mergeCell ref="A1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sqref="A1:XFD1048576"/>
    </sheetView>
  </sheetViews>
  <sheetFormatPr defaultRowHeight="15"/>
  <cols>
    <col min="1" max="1" width="5" style="1" customWidth="1"/>
    <col min="2" max="2" width="45.28515625" style="1" customWidth="1"/>
    <col min="3" max="3" width="14.42578125" style="1" customWidth="1"/>
    <col min="4" max="4" width="12.7109375" style="1" customWidth="1"/>
    <col min="5" max="5" width="12.28515625" style="1" customWidth="1"/>
    <col min="6" max="6" width="14.85546875" style="1" customWidth="1"/>
    <col min="7" max="7" width="9.140625" style="1"/>
    <col min="8" max="8" width="9.140625" style="1" customWidth="1"/>
    <col min="9" max="16384" width="9.140625" style="1"/>
  </cols>
  <sheetData>
    <row r="1" spans="1:12" ht="15" customHeight="1">
      <c r="A1" s="58" t="s">
        <v>86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1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ht="1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1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15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</row>
    <row r="6" spans="1:12" ht="1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7" spans="1:12" ht="1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</row>
    <row r="8" spans="1:12" ht="41.25" customHeight="1">
      <c r="A8" s="16" t="s">
        <v>0</v>
      </c>
      <c r="B8" s="16" t="s">
        <v>1</v>
      </c>
      <c r="C8" s="17" t="s">
        <v>2</v>
      </c>
      <c r="D8" s="16" t="s">
        <v>3</v>
      </c>
      <c r="E8" s="17" t="s">
        <v>4</v>
      </c>
      <c r="F8" s="17" t="s">
        <v>5</v>
      </c>
    </row>
    <row r="9" spans="1:12" ht="17.25">
      <c r="A9" s="18">
        <v>1</v>
      </c>
      <c r="B9" s="19" t="s">
        <v>87</v>
      </c>
      <c r="C9" s="18" t="s">
        <v>6</v>
      </c>
      <c r="D9" s="20">
        <v>1100</v>
      </c>
      <c r="E9" s="20">
        <v>120</v>
      </c>
      <c r="F9" s="20">
        <f>D9*E9</f>
        <v>132000</v>
      </c>
    </row>
    <row r="10" spans="1:12" ht="34.5">
      <c r="A10" s="18">
        <v>2</v>
      </c>
      <c r="B10" s="19" t="s">
        <v>88</v>
      </c>
      <c r="C10" s="18" t="s">
        <v>10</v>
      </c>
      <c r="D10" s="18">
        <v>2</v>
      </c>
      <c r="E10" s="20">
        <v>180000</v>
      </c>
      <c r="F10" s="20">
        <f>D10*E10</f>
        <v>360000</v>
      </c>
    </row>
    <row r="11" spans="1:12" ht="34.5">
      <c r="A11" s="18">
        <v>3</v>
      </c>
      <c r="B11" s="19" t="s">
        <v>89</v>
      </c>
      <c r="C11" s="18" t="s">
        <v>6</v>
      </c>
      <c r="D11" s="18">
        <v>1100</v>
      </c>
      <c r="E11" s="20">
        <v>4900</v>
      </c>
      <c r="F11" s="20">
        <f>D11*E11</f>
        <v>5390000</v>
      </c>
    </row>
    <row r="12" spans="1:12" ht="34.5">
      <c r="A12" s="18">
        <v>4</v>
      </c>
      <c r="B12" s="19" t="s">
        <v>90</v>
      </c>
      <c r="C12" s="18" t="s">
        <v>8</v>
      </c>
      <c r="D12" s="18">
        <v>210</v>
      </c>
      <c r="E12" s="20">
        <v>1500</v>
      </c>
      <c r="F12" s="20">
        <f>D12*E12</f>
        <v>315000</v>
      </c>
    </row>
    <row r="13" spans="1:12" ht="34.5">
      <c r="A13" s="18">
        <v>5</v>
      </c>
      <c r="B13" s="19" t="s">
        <v>91</v>
      </c>
      <c r="C13" s="18" t="s">
        <v>6</v>
      </c>
      <c r="D13" s="18">
        <v>84</v>
      </c>
      <c r="E13" s="20">
        <v>2600</v>
      </c>
      <c r="F13" s="20">
        <f>D13*E13</f>
        <v>218400</v>
      </c>
    </row>
    <row r="14" spans="1:12" ht="17.25">
      <c r="A14" s="19"/>
      <c r="B14" s="17" t="s">
        <v>15</v>
      </c>
      <c r="C14" s="19"/>
      <c r="D14" s="19"/>
      <c r="E14" s="19"/>
      <c r="F14" s="17">
        <f>SUM(F9:F13)</f>
        <v>6415400</v>
      </c>
    </row>
    <row r="15" spans="1:12" ht="17.25">
      <c r="A15" s="19"/>
      <c r="B15" s="17" t="s">
        <v>22</v>
      </c>
      <c r="C15" s="19"/>
      <c r="D15" s="19"/>
      <c r="E15" s="19"/>
      <c r="F15" s="17">
        <f>F14*13.3%</f>
        <v>853248.20000000007</v>
      </c>
    </row>
    <row r="16" spans="1:12" ht="17.25">
      <c r="A16" s="19"/>
      <c r="B16" s="17" t="s">
        <v>15</v>
      </c>
      <c r="C16" s="19"/>
      <c r="D16" s="19"/>
      <c r="E16" s="19"/>
      <c r="F16" s="17">
        <f>F15+F14</f>
        <v>7268648.2000000002</v>
      </c>
    </row>
    <row r="17" spans="1:6" ht="17.25">
      <c r="A17" s="19"/>
      <c r="B17" s="17" t="s">
        <v>23</v>
      </c>
      <c r="C17" s="19"/>
      <c r="D17" s="19"/>
      <c r="E17" s="19"/>
      <c r="F17" s="17">
        <f>F16*10%</f>
        <v>726864.82000000007</v>
      </c>
    </row>
    <row r="18" spans="1:6" ht="17.25">
      <c r="A18" s="19"/>
      <c r="B18" s="17" t="s">
        <v>15</v>
      </c>
      <c r="C18" s="19"/>
      <c r="D18" s="19"/>
      <c r="E18" s="19"/>
      <c r="F18" s="17">
        <f>F17+F16</f>
        <v>7995513.0200000005</v>
      </c>
    </row>
    <row r="19" spans="1:6" ht="17.25">
      <c r="A19" s="19"/>
      <c r="B19" s="17" t="s">
        <v>24</v>
      </c>
      <c r="C19" s="19"/>
      <c r="D19" s="19"/>
      <c r="E19" s="19"/>
      <c r="F19" s="17">
        <f>F18*20%</f>
        <v>1599102.6040000003</v>
      </c>
    </row>
    <row r="20" spans="1:6" ht="17.25">
      <c r="A20" s="19"/>
      <c r="B20" s="17" t="s">
        <v>25</v>
      </c>
      <c r="C20" s="19"/>
      <c r="D20" s="19"/>
      <c r="E20" s="19"/>
      <c r="F20" s="17">
        <f>F19+F18</f>
        <v>9594615.6240000017</v>
      </c>
    </row>
  </sheetData>
  <mergeCells count="1">
    <mergeCell ref="A1:L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22"/>
  <sheetViews>
    <sheetView workbookViewId="0">
      <selection sqref="A1:XFD1048576"/>
    </sheetView>
  </sheetViews>
  <sheetFormatPr defaultRowHeight="15"/>
  <cols>
    <col min="1" max="1" width="5.85546875" style="1" customWidth="1"/>
    <col min="2" max="2" width="39" style="1" customWidth="1"/>
    <col min="3" max="3" width="12.28515625" style="1" customWidth="1"/>
    <col min="4" max="4" width="10.28515625" style="1" customWidth="1"/>
    <col min="5" max="5" width="11.85546875" style="32" customWidth="1"/>
    <col min="6" max="6" width="17" style="1" customWidth="1"/>
    <col min="7" max="16384" width="9.140625" style="1"/>
  </cols>
  <sheetData>
    <row r="1" spans="1:12" ht="15" customHeight="1">
      <c r="A1" s="59" t="s">
        <v>92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1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71.25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2" ht="45.75" customHeight="1">
      <c r="A5" s="21" t="s">
        <v>0</v>
      </c>
      <c r="B5" s="22" t="s">
        <v>1</v>
      </c>
      <c r="C5" s="23" t="s">
        <v>2</v>
      </c>
      <c r="D5" s="22" t="s">
        <v>3</v>
      </c>
      <c r="E5" s="23" t="s">
        <v>4</v>
      </c>
      <c r="F5" s="23" t="s">
        <v>5</v>
      </c>
      <c r="J5" s="24"/>
    </row>
    <row r="6" spans="1:12" ht="21" customHeight="1">
      <c r="A6" s="25">
        <v>1</v>
      </c>
      <c r="B6" s="25" t="s">
        <v>93</v>
      </c>
      <c r="C6" s="25" t="s">
        <v>6</v>
      </c>
      <c r="D6" s="25">
        <v>180</v>
      </c>
      <c r="E6" s="26">
        <v>100</v>
      </c>
      <c r="F6" s="26">
        <f>D6*E6</f>
        <v>18000</v>
      </c>
    </row>
    <row r="7" spans="1:12" ht="42" customHeight="1">
      <c r="A7" s="25">
        <v>2</v>
      </c>
      <c r="B7" s="27" t="s">
        <v>94</v>
      </c>
      <c r="C7" s="25" t="s">
        <v>10</v>
      </c>
      <c r="D7" s="25">
        <v>1.3560000000000001</v>
      </c>
      <c r="E7" s="26">
        <v>154000</v>
      </c>
      <c r="F7" s="26">
        <f>D7*E7</f>
        <v>208824</v>
      </c>
    </row>
    <row r="8" spans="1:12" ht="51" customHeight="1">
      <c r="A8" s="25">
        <v>3</v>
      </c>
      <c r="B8" s="27" t="s">
        <v>95</v>
      </c>
      <c r="C8" s="25" t="s">
        <v>6</v>
      </c>
      <c r="D8" s="25">
        <v>180</v>
      </c>
      <c r="E8" s="26">
        <v>5800</v>
      </c>
      <c r="F8" s="26">
        <f>D8*E8</f>
        <v>1044000</v>
      </c>
    </row>
    <row r="9" spans="1:12" ht="57.75" customHeight="1">
      <c r="A9" s="25">
        <v>4</v>
      </c>
      <c r="B9" s="27" t="s">
        <v>96</v>
      </c>
      <c r="C9" s="25" t="s">
        <v>6</v>
      </c>
      <c r="D9" s="25">
        <v>180</v>
      </c>
      <c r="E9" s="26">
        <v>370</v>
      </c>
      <c r="F9" s="26">
        <f>D9*E9</f>
        <v>66600</v>
      </c>
    </row>
    <row r="10" spans="1:12" ht="25.5" customHeight="1">
      <c r="A10" s="28"/>
      <c r="B10" s="23" t="s">
        <v>15</v>
      </c>
      <c r="C10" s="29"/>
      <c r="D10" s="29"/>
      <c r="E10" s="29"/>
      <c r="F10" s="30">
        <f>SUM(F6:F9)</f>
        <v>1337424</v>
      </c>
    </row>
    <row r="11" spans="1:12" ht="26.25" customHeight="1">
      <c r="A11" s="28"/>
      <c r="B11" s="15" t="s">
        <v>22</v>
      </c>
      <c r="C11" s="29"/>
      <c r="D11" s="29"/>
      <c r="E11" s="29"/>
      <c r="F11" s="30">
        <f>F10*13.3%</f>
        <v>177877.39200000002</v>
      </c>
    </row>
    <row r="12" spans="1:12" ht="28.5" customHeight="1">
      <c r="A12" s="31"/>
      <c r="B12" s="15" t="s">
        <v>15</v>
      </c>
      <c r="C12" s="31"/>
      <c r="D12" s="31"/>
      <c r="E12" s="31"/>
      <c r="F12" s="30">
        <f>F11+F10</f>
        <v>1515301.392</v>
      </c>
    </row>
    <row r="13" spans="1:12" ht="23.25" customHeight="1">
      <c r="A13" s="31"/>
      <c r="B13" s="15" t="s">
        <v>23</v>
      </c>
      <c r="C13" s="31"/>
      <c r="D13" s="31"/>
      <c r="E13" s="31"/>
      <c r="F13" s="30">
        <f>F12*10%</f>
        <v>151530.13920000001</v>
      </c>
    </row>
    <row r="14" spans="1:12" ht="21.75" customHeight="1">
      <c r="A14" s="31"/>
      <c r="B14" s="15" t="s">
        <v>15</v>
      </c>
      <c r="C14" s="31"/>
      <c r="D14" s="31"/>
      <c r="E14" s="31"/>
      <c r="F14" s="30">
        <f>F13+F12</f>
        <v>1666831.5312000001</v>
      </c>
    </row>
    <row r="15" spans="1:12" ht="23.25" customHeight="1">
      <c r="A15" s="14"/>
      <c r="B15" s="15" t="s">
        <v>24</v>
      </c>
      <c r="C15" s="14"/>
      <c r="D15" s="14"/>
      <c r="E15" s="14"/>
      <c r="F15" s="30">
        <f>F14*20%</f>
        <v>333366.30624000006</v>
      </c>
    </row>
    <row r="16" spans="1:12" ht="24" customHeight="1">
      <c r="A16" s="14"/>
      <c r="B16" s="15" t="s">
        <v>25</v>
      </c>
      <c r="C16" s="14"/>
      <c r="D16" s="14"/>
      <c r="E16" s="14"/>
      <c r="F16" s="30">
        <f>F15+F14</f>
        <v>2000197.8374400001</v>
      </c>
    </row>
    <row r="17" spans="5:5">
      <c r="E17" s="1"/>
    </row>
    <row r="18" spans="5:5">
      <c r="E18" s="1"/>
    </row>
    <row r="19" spans="5:5">
      <c r="E19" s="1"/>
    </row>
    <row r="20" spans="5:5">
      <c r="E20" s="1"/>
    </row>
    <row r="21" spans="5:5">
      <c r="E21" s="1"/>
    </row>
    <row r="22" spans="5:5">
      <c r="E22" s="1"/>
    </row>
    <row r="23" spans="5:5">
      <c r="E23" s="1"/>
    </row>
    <row r="24" spans="5:5">
      <c r="E24" s="1"/>
    </row>
    <row r="25" spans="5:5">
      <c r="E25" s="1"/>
    </row>
    <row r="26" spans="5:5">
      <c r="E26" s="1"/>
    </row>
    <row r="27" spans="5:5">
      <c r="E27" s="1"/>
    </row>
    <row r="28" spans="5:5">
      <c r="E28" s="1"/>
    </row>
    <row r="29" spans="5:5">
      <c r="E29" s="1"/>
    </row>
    <row r="30" spans="5:5">
      <c r="E30" s="1"/>
    </row>
    <row r="31" spans="5:5">
      <c r="E31" s="1"/>
    </row>
    <row r="32" spans="5:5">
      <c r="E32" s="1"/>
    </row>
    <row r="33" spans="5:5">
      <c r="E33" s="1"/>
    </row>
    <row r="34" spans="5:5">
      <c r="E34" s="1"/>
    </row>
    <row r="35" spans="5:5">
      <c r="E35" s="1"/>
    </row>
    <row r="36" spans="5:5">
      <c r="E36" s="1"/>
    </row>
    <row r="37" spans="5:5">
      <c r="E37" s="1"/>
    </row>
    <row r="38" spans="5:5">
      <c r="E38" s="1"/>
    </row>
    <row r="39" spans="5:5">
      <c r="E39" s="1"/>
    </row>
    <row r="40" spans="5:5">
      <c r="E40" s="1"/>
    </row>
    <row r="41" spans="5:5">
      <c r="E41" s="1"/>
    </row>
    <row r="42" spans="5:5">
      <c r="E42" s="1"/>
    </row>
    <row r="43" spans="5:5">
      <c r="E43" s="1"/>
    </row>
    <row r="44" spans="5:5">
      <c r="E44" s="1"/>
    </row>
    <row r="45" spans="5:5">
      <c r="E45" s="1"/>
    </row>
    <row r="46" spans="5:5">
      <c r="E46" s="1"/>
    </row>
    <row r="47" spans="5:5">
      <c r="E47" s="1"/>
    </row>
    <row r="48" spans="5:5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  <row r="55" spans="5:5">
      <c r="E55" s="1"/>
    </row>
    <row r="56" spans="5:5">
      <c r="E56" s="1"/>
    </row>
    <row r="57" spans="5:5">
      <c r="E57" s="1"/>
    </row>
    <row r="58" spans="5:5">
      <c r="E58" s="1"/>
    </row>
    <row r="59" spans="5:5">
      <c r="E59" s="1"/>
    </row>
    <row r="60" spans="5:5">
      <c r="E60" s="1"/>
    </row>
    <row r="61" spans="5:5">
      <c r="E61" s="1"/>
    </row>
    <row r="62" spans="5:5">
      <c r="E62" s="1"/>
    </row>
    <row r="63" spans="5:5">
      <c r="E63" s="1"/>
    </row>
    <row r="64" spans="5:5">
      <c r="E64" s="1"/>
    </row>
    <row r="65" spans="5:5">
      <c r="E65" s="1"/>
    </row>
    <row r="66" spans="5:5">
      <c r="E66" s="1"/>
    </row>
    <row r="67" spans="5:5">
      <c r="E67" s="1"/>
    </row>
    <row r="68" spans="5:5">
      <c r="E68" s="1"/>
    </row>
    <row r="69" spans="5:5">
      <c r="E69" s="1"/>
    </row>
    <row r="70" spans="5:5">
      <c r="E70" s="1"/>
    </row>
    <row r="71" spans="5:5">
      <c r="E71" s="1"/>
    </row>
    <row r="72" spans="5:5">
      <c r="E72" s="1"/>
    </row>
    <row r="73" spans="5:5">
      <c r="E73" s="1"/>
    </row>
    <row r="74" spans="5:5">
      <c r="E74" s="1"/>
    </row>
    <row r="75" spans="5:5">
      <c r="E75" s="1"/>
    </row>
    <row r="76" spans="5:5">
      <c r="E76" s="1"/>
    </row>
    <row r="77" spans="5:5">
      <c r="E77" s="1"/>
    </row>
    <row r="78" spans="5:5">
      <c r="E78" s="1"/>
    </row>
    <row r="79" spans="5:5">
      <c r="E79" s="1"/>
    </row>
    <row r="80" spans="5:5">
      <c r="E80" s="1"/>
    </row>
    <row r="81" spans="5:5">
      <c r="E81" s="1"/>
    </row>
    <row r="82" spans="5:5">
      <c r="E82" s="1"/>
    </row>
    <row r="83" spans="5:5">
      <c r="E83" s="1"/>
    </row>
    <row r="84" spans="5:5">
      <c r="E84" s="1"/>
    </row>
    <row r="85" spans="5:5">
      <c r="E85" s="1"/>
    </row>
    <row r="86" spans="5:5">
      <c r="E86" s="1"/>
    </row>
    <row r="87" spans="5:5">
      <c r="E87" s="1"/>
    </row>
    <row r="88" spans="5:5">
      <c r="E88" s="1"/>
    </row>
    <row r="89" spans="5:5">
      <c r="E89" s="1"/>
    </row>
    <row r="90" spans="5:5">
      <c r="E90" s="1"/>
    </row>
    <row r="91" spans="5:5">
      <c r="E91" s="1"/>
    </row>
    <row r="92" spans="5:5">
      <c r="E92" s="1"/>
    </row>
    <row r="93" spans="5:5">
      <c r="E93" s="1"/>
    </row>
    <row r="94" spans="5:5">
      <c r="E94" s="1"/>
    </row>
    <row r="95" spans="5:5">
      <c r="E95" s="1"/>
    </row>
    <row r="96" spans="5:5">
      <c r="E96" s="1"/>
    </row>
    <row r="97" spans="5:5">
      <c r="E97" s="1"/>
    </row>
    <row r="98" spans="5:5">
      <c r="E98" s="1"/>
    </row>
    <row r="99" spans="5:5">
      <c r="E99" s="1"/>
    </row>
    <row r="100" spans="5:5">
      <c r="E100" s="1"/>
    </row>
    <row r="101" spans="5:5">
      <c r="E101" s="1"/>
    </row>
    <row r="102" spans="5:5">
      <c r="E102" s="1"/>
    </row>
    <row r="103" spans="5:5">
      <c r="E103" s="1"/>
    </row>
    <row r="104" spans="5:5">
      <c r="E104" s="1"/>
    </row>
    <row r="105" spans="5:5">
      <c r="E105" s="1"/>
    </row>
    <row r="106" spans="5:5">
      <c r="E106" s="1"/>
    </row>
    <row r="107" spans="5:5">
      <c r="E107" s="1"/>
    </row>
    <row r="108" spans="5:5">
      <c r="E108" s="1"/>
    </row>
    <row r="109" spans="5:5">
      <c r="E109" s="1"/>
    </row>
    <row r="110" spans="5:5">
      <c r="E110" s="1"/>
    </row>
    <row r="111" spans="5:5">
      <c r="E111" s="1"/>
    </row>
    <row r="112" spans="5:5">
      <c r="E112" s="1"/>
    </row>
    <row r="113" spans="5:5">
      <c r="E113" s="1"/>
    </row>
    <row r="114" spans="5:5">
      <c r="E114" s="1"/>
    </row>
    <row r="115" spans="5:5">
      <c r="E115" s="1"/>
    </row>
    <row r="116" spans="5:5">
      <c r="E116" s="1"/>
    </row>
    <row r="117" spans="5:5">
      <c r="E117" s="1"/>
    </row>
    <row r="118" spans="5:5">
      <c r="E118" s="1"/>
    </row>
    <row r="119" spans="5:5">
      <c r="E119" s="1"/>
    </row>
    <row r="120" spans="5:5">
      <c r="E120" s="1"/>
    </row>
    <row r="121" spans="5:5">
      <c r="E121" s="1"/>
    </row>
    <row r="122" spans="5:5">
      <c r="E122" s="1"/>
    </row>
  </sheetData>
  <mergeCells count="1">
    <mergeCell ref="A1:L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45"/>
  <sheetViews>
    <sheetView workbookViewId="0">
      <selection sqref="A1:XFD1048576"/>
    </sheetView>
  </sheetViews>
  <sheetFormatPr defaultRowHeight="15"/>
  <cols>
    <col min="1" max="1" width="4.7109375" style="1" customWidth="1"/>
    <col min="2" max="2" width="42.85546875" style="1" customWidth="1"/>
    <col min="3" max="3" width="12.140625" style="1" customWidth="1"/>
    <col min="4" max="4" width="11.42578125" style="1" customWidth="1"/>
    <col min="5" max="5" width="16" style="32" customWidth="1"/>
    <col min="6" max="6" width="14" style="1" customWidth="1"/>
    <col min="7" max="16384" width="9.140625" style="1"/>
  </cols>
  <sheetData>
    <row r="1" spans="1:11" ht="15" customHeight="1">
      <c r="A1" s="59" t="s">
        <v>97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1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1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64.5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ht="40.5" customHeight="1">
      <c r="A5" s="21" t="s">
        <v>0</v>
      </c>
      <c r="B5" s="22" t="s">
        <v>1</v>
      </c>
      <c r="C5" s="23" t="s">
        <v>2</v>
      </c>
      <c r="D5" s="22" t="s">
        <v>3</v>
      </c>
      <c r="E5" s="23" t="s">
        <v>4</v>
      </c>
      <c r="F5" s="23" t="s">
        <v>5</v>
      </c>
      <c r="J5" s="24"/>
    </row>
    <row r="6" spans="1:11" ht="40.5" customHeight="1">
      <c r="A6" s="19">
        <v>1</v>
      </c>
      <c r="B6" s="19" t="s">
        <v>98</v>
      </c>
      <c r="C6" s="19" t="s">
        <v>6</v>
      </c>
      <c r="D6" s="19">
        <v>173</v>
      </c>
      <c r="E6" s="33">
        <v>100</v>
      </c>
      <c r="F6" s="33">
        <f>D6*E6</f>
        <v>17300</v>
      </c>
    </row>
    <row r="7" spans="1:11" ht="43.5" customHeight="1">
      <c r="A7" s="19">
        <v>2</v>
      </c>
      <c r="B7" s="19" t="s">
        <v>99</v>
      </c>
      <c r="C7" s="19" t="s">
        <v>6</v>
      </c>
      <c r="D7" s="19">
        <v>173</v>
      </c>
      <c r="E7" s="33">
        <v>5100</v>
      </c>
      <c r="F7" s="33">
        <f>D7*E7</f>
        <v>882300</v>
      </c>
    </row>
    <row r="8" spans="1:11" ht="37.5" customHeight="1">
      <c r="A8" s="19">
        <v>3</v>
      </c>
      <c r="B8" s="19" t="s">
        <v>100</v>
      </c>
      <c r="C8" s="19" t="s">
        <v>6</v>
      </c>
      <c r="D8" s="19">
        <v>10</v>
      </c>
      <c r="E8" s="33">
        <v>2500</v>
      </c>
      <c r="F8" s="33">
        <f>D8*E8</f>
        <v>25000</v>
      </c>
    </row>
    <row r="9" spans="1:11" ht="39" customHeight="1">
      <c r="A9" s="19">
        <v>4</v>
      </c>
      <c r="B9" s="19" t="s">
        <v>101</v>
      </c>
      <c r="C9" s="19" t="s">
        <v>10</v>
      </c>
      <c r="D9" s="19">
        <v>0.52</v>
      </c>
      <c r="E9" s="33">
        <v>150000</v>
      </c>
      <c r="F9" s="33">
        <f>D9*E9</f>
        <v>78000</v>
      </c>
    </row>
    <row r="10" spans="1:11" ht="24" customHeight="1">
      <c r="A10" s="34"/>
      <c r="B10" s="17" t="s">
        <v>15</v>
      </c>
      <c r="C10" s="35"/>
      <c r="D10" s="35"/>
      <c r="E10" s="19"/>
      <c r="F10" s="36">
        <f>SUM(F6:F9)</f>
        <v>1002600</v>
      </c>
    </row>
    <row r="11" spans="1:11" ht="22.5" customHeight="1">
      <c r="A11" s="34"/>
      <c r="B11" s="15" t="s">
        <v>22</v>
      </c>
      <c r="C11" s="35"/>
      <c r="D11" s="35"/>
      <c r="E11" s="19"/>
      <c r="F11" s="36">
        <f>F10*13.3%</f>
        <v>133345.80000000002</v>
      </c>
    </row>
    <row r="12" spans="1:11" ht="23.25" customHeight="1">
      <c r="A12" s="14"/>
      <c r="B12" s="15" t="s">
        <v>15</v>
      </c>
      <c r="C12" s="14"/>
      <c r="D12" s="14"/>
      <c r="E12" s="19"/>
      <c r="F12" s="36">
        <f>F11+F10</f>
        <v>1135945.8</v>
      </c>
    </row>
    <row r="13" spans="1:11" ht="25.5" customHeight="1">
      <c r="A13" s="14"/>
      <c r="B13" s="15" t="s">
        <v>23</v>
      </c>
      <c r="C13" s="14"/>
      <c r="D13" s="14"/>
      <c r="E13" s="19"/>
      <c r="F13" s="36">
        <f>F12*10%</f>
        <v>113594.58000000002</v>
      </c>
    </row>
    <row r="14" spans="1:11" ht="20.25" customHeight="1">
      <c r="A14" s="14"/>
      <c r="B14" s="15" t="s">
        <v>15</v>
      </c>
      <c r="C14" s="14"/>
      <c r="D14" s="14"/>
      <c r="E14" s="19"/>
      <c r="F14" s="36">
        <f>F13+F12</f>
        <v>1249540.3800000001</v>
      </c>
    </row>
    <row r="15" spans="1:11" ht="25.5" customHeight="1">
      <c r="A15" s="14"/>
      <c r="B15" s="15" t="s">
        <v>24</v>
      </c>
      <c r="C15" s="14"/>
      <c r="D15" s="14"/>
      <c r="E15" s="14"/>
      <c r="F15" s="36">
        <f>F14*20%</f>
        <v>249908.07600000003</v>
      </c>
    </row>
    <row r="16" spans="1:11" ht="27" customHeight="1">
      <c r="A16" s="14"/>
      <c r="B16" s="15" t="s">
        <v>25</v>
      </c>
      <c r="C16" s="14"/>
      <c r="D16" s="14"/>
      <c r="E16" s="14"/>
      <c r="F16" s="36">
        <f>F15+F14</f>
        <v>1499448.4560000002</v>
      </c>
    </row>
    <row r="17" spans="5:5">
      <c r="E17" s="1"/>
    </row>
    <row r="18" spans="5:5">
      <c r="E18" s="1"/>
    </row>
    <row r="19" spans="5:5">
      <c r="E19" s="1"/>
    </row>
    <row r="20" spans="5:5">
      <c r="E20" s="1"/>
    </row>
    <row r="21" spans="5:5">
      <c r="E21" s="1"/>
    </row>
    <row r="22" spans="5:5">
      <c r="E22" s="1"/>
    </row>
    <row r="23" spans="5:5">
      <c r="E23" s="1"/>
    </row>
    <row r="24" spans="5:5">
      <c r="E24" s="1"/>
    </row>
    <row r="25" spans="5:5">
      <c r="E25" s="1"/>
    </row>
    <row r="26" spans="5:5">
      <c r="E26" s="1"/>
    </row>
    <row r="27" spans="5:5">
      <c r="E27" s="1"/>
    </row>
    <row r="28" spans="5:5">
      <c r="E28" s="1"/>
    </row>
    <row r="29" spans="5:5">
      <c r="E29" s="1"/>
    </row>
    <row r="30" spans="5:5">
      <c r="E30" s="1"/>
    </row>
    <row r="31" spans="5:5">
      <c r="E31" s="1"/>
    </row>
    <row r="32" spans="5:5">
      <c r="E32" s="1"/>
    </row>
    <row r="33" spans="5:5">
      <c r="E33" s="1"/>
    </row>
    <row r="34" spans="5:5">
      <c r="E34" s="1"/>
    </row>
    <row r="35" spans="5:5">
      <c r="E35" s="1"/>
    </row>
    <row r="36" spans="5:5">
      <c r="E36" s="1"/>
    </row>
    <row r="37" spans="5:5">
      <c r="E37" s="1"/>
    </row>
    <row r="38" spans="5:5">
      <c r="E38" s="1"/>
    </row>
    <row r="39" spans="5:5">
      <c r="E39" s="1"/>
    </row>
    <row r="40" spans="5:5">
      <c r="E40" s="1"/>
    </row>
    <row r="41" spans="5:5">
      <c r="E41" s="1"/>
    </row>
    <row r="42" spans="5:5">
      <c r="E42" s="1"/>
    </row>
    <row r="43" spans="5:5">
      <c r="E43" s="1"/>
    </row>
    <row r="44" spans="5:5">
      <c r="E44" s="1"/>
    </row>
    <row r="45" spans="5:5">
      <c r="E45" s="1"/>
    </row>
    <row r="46" spans="5:5">
      <c r="E46" s="1"/>
    </row>
    <row r="47" spans="5:5">
      <c r="E47" s="1"/>
    </row>
    <row r="48" spans="5:5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  <row r="55" spans="5:5">
      <c r="E55" s="1"/>
    </row>
    <row r="56" spans="5:5">
      <c r="E56" s="1"/>
    </row>
    <row r="57" spans="5:5">
      <c r="E57" s="1"/>
    </row>
    <row r="58" spans="5:5">
      <c r="E58" s="1"/>
    </row>
    <row r="59" spans="5:5">
      <c r="E59" s="1"/>
    </row>
    <row r="60" spans="5:5">
      <c r="E60" s="1"/>
    </row>
    <row r="61" spans="5:5">
      <c r="E61" s="1"/>
    </row>
    <row r="62" spans="5:5">
      <c r="E62" s="1"/>
    </row>
    <row r="63" spans="5:5">
      <c r="E63" s="1"/>
    </row>
    <row r="64" spans="5:5">
      <c r="E64" s="1"/>
    </row>
    <row r="65" spans="5:5">
      <c r="E65" s="1"/>
    </row>
    <row r="66" spans="5:5">
      <c r="E66" s="1"/>
    </row>
    <row r="67" spans="5:5">
      <c r="E67" s="1"/>
    </row>
    <row r="68" spans="5:5">
      <c r="E68" s="1"/>
    </row>
    <row r="69" spans="5:5">
      <c r="E69" s="1"/>
    </row>
    <row r="70" spans="5:5">
      <c r="E70" s="1"/>
    </row>
    <row r="71" spans="5:5">
      <c r="E71" s="1"/>
    </row>
    <row r="72" spans="5:5">
      <c r="E72" s="1"/>
    </row>
    <row r="73" spans="5:5">
      <c r="E73" s="1"/>
    </row>
    <row r="74" spans="5:5">
      <c r="E74" s="1"/>
    </row>
    <row r="75" spans="5:5">
      <c r="E75" s="1"/>
    </row>
    <row r="76" spans="5:5">
      <c r="E76" s="1"/>
    </row>
    <row r="77" spans="5:5">
      <c r="E77" s="1"/>
    </row>
    <row r="78" spans="5:5">
      <c r="E78" s="1"/>
    </row>
    <row r="79" spans="5:5">
      <c r="E79" s="1"/>
    </row>
    <row r="80" spans="5:5">
      <c r="E80" s="1"/>
    </row>
    <row r="81" spans="5:5">
      <c r="E81" s="1"/>
    </row>
    <row r="82" spans="5:5">
      <c r="E82" s="1"/>
    </row>
    <row r="83" spans="5:5">
      <c r="E83" s="1"/>
    </row>
    <row r="84" spans="5:5">
      <c r="E84" s="1"/>
    </row>
    <row r="85" spans="5:5">
      <c r="E85" s="1"/>
    </row>
    <row r="86" spans="5:5">
      <c r="E86" s="1"/>
    </row>
    <row r="87" spans="5:5">
      <c r="E87" s="1"/>
    </row>
    <row r="88" spans="5:5">
      <c r="E88" s="1"/>
    </row>
    <row r="89" spans="5:5">
      <c r="E89" s="1"/>
    </row>
    <row r="90" spans="5:5">
      <c r="E90" s="1"/>
    </row>
    <row r="91" spans="5:5">
      <c r="E91" s="1"/>
    </row>
    <row r="92" spans="5:5">
      <c r="E92" s="1"/>
    </row>
    <row r="93" spans="5:5">
      <c r="E93" s="1"/>
    </row>
    <row r="94" spans="5:5">
      <c r="E94" s="1"/>
    </row>
    <row r="95" spans="5:5">
      <c r="E95" s="1"/>
    </row>
    <row r="96" spans="5:5">
      <c r="E96" s="1"/>
    </row>
    <row r="97" spans="5:5">
      <c r="E97" s="1"/>
    </row>
    <row r="98" spans="5:5">
      <c r="E98" s="1"/>
    </row>
    <row r="99" spans="5:5">
      <c r="E99" s="1"/>
    </row>
    <row r="100" spans="5:5">
      <c r="E100" s="1"/>
    </row>
    <row r="101" spans="5:5">
      <c r="E101" s="1"/>
    </row>
    <row r="102" spans="5:5">
      <c r="E102" s="1"/>
    </row>
    <row r="103" spans="5:5">
      <c r="E103" s="1"/>
    </row>
    <row r="104" spans="5:5">
      <c r="E104" s="1"/>
    </row>
    <row r="105" spans="5:5">
      <c r="E105" s="1"/>
    </row>
    <row r="106" spans="5:5">
      <c r="E106" s="1"/>
    </row>
    <row r="107" spans="5:5">
      <c r="E107" s="1"/>
    </row>
    <row r="108" spans="5:5">
      <c r="E108" s="1"/>
    </row>
    <row r="109" spans="5:5">
      <c r="E109" s="1"/>
    </row>
    <row r="110" spans="5:5">
      <c r="E110" s="1"/>
    </row>
    <row r="111" spans="5:5">
      <c r="E111" s="1"/>
    </row>
    <row r="112" spans="5:5">
      <c r="E112" s="1"/>
    </row>
    <row r="113" spans="5:5">
      <c r="E113" s="1"/>
    </row>
    <row r="114" spans="5:5">
      <c r="E114" s="1"/>
    </row>
    <row r="115" spans="5:5">
      <c r="E115" s="1"/>
    </row>
    <row r="116" spans="5:5">
      <c r="E116" s="1"/>
    </row>
    <row r="117" spans="5:5">
      <c r="E117" s="1"/>
    </row>
    <row r="118" spans="5:5">
      <c r="E118" s="1"/>
    </row>
    <row r="119" spans="5:5">
      <c r="E119" s="1"/>
    </row>
    <row r="120" spans="5:5">
      <c r="E120" s="1"/>
    </row>
    <row r="121" spans="5:5">
      <c r="E121" s="1"/>
    </row>
    <row r="122" spans="5:5">
      <c r="E122" s="1"/>
    </row>
    <row r="123" spans="5:5">
      <c r="E123" s="1"/>
    </row>
    <row r="124" spans="5:5">
      <c r="E124" s="1"/>
    </row>
    <row r="125" spans="5:5">
      <c r="E125" s="1"/>
    </row>
    <row r="126" spans="5:5">
      <c r="E126" s="1"/>
    </row>
    <row r="127" spans="5:5">
      <c r="E127" s="1"/>
    </row>
    <row r="128" spans="5:5">
      <c r="E128" s="1"/>
    </row>
    <row r="129" spans="5:5">
      <c r="E129" s="1"/>
    </row>
    <row r="130" spans="5:5">
      <c r="E130" s="1"/>
    </row>
    <row r="131" spans="5:5">
      <c r="E131" s="1"/>
    </row>
    <row r="132" spans="5:5">
      <c r="E132" s="1"/>
    </row>
    <row r="133" spans="5:5">
      <c r="E133" s="1"/>
    </row>
    <row r="134" spans="5:5">
      <c r="E134" s="1"/>
    </row>
    <row r="135" spans="5:5">
      <c r="E135" s="1"/>
    </row>
    <row r="136" spans="5:5">
      <c r="E136" s="1"/>
    </row>
    <row r="137" spans="5:5">
      <c r="E137" s="1"/>
    </row>
    <row r="138" spans="5:5">
      <c r="E138" s="1"/>
    </row>
    <row r="139" spans="5:5">
      <c r="E139" s="1"/>
    </row>
    <row r="140" spans="5:5">
      <c r="E140" s="1"/>
    </row>
    <row r="141" spans="5:5">
      <c r="E141" s="1"/>
    </row>
    <row r="142" spans="5:5">
      <c r="E142" s="1"/>
    </row>
    <row r="143" spans="5:5">
      <c r="E143" s="1"/>
    </row>
    <row r="144" spans="5:5">
      <c r="E144" s="1"/>
    </row>
    <row r="145" spans="5:5">
      <c r="E145" s="1"/>
    </row>
  </sheetData>
  <mergeCells count="1">
    <mergeCell ref="A1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sqref="A1:XFD1048576"/>
    </sheetView>
  </sheetViews>
  <sheetFormatPr defaultRowHeight="15"/>
  <cols>
    <col min="1" max="1" width="4.5703125" style="1" customWidth="1"/>
    <col min="2" max="2" width="37" style="1" customWidth="1"/>
    <col min="3" max="3" width="15.42578125" style="1" customWidth="1"/>
    <col min="4" max="4" width="10.85546875" style="1" customWidth="1"/>
    <col min="5" max="5" width="11.7109375" style="1" customWidth="1"/>
    <col min="6" max="6" width="12.85546875" style="1" customWidth="1"/>
    <col min="7" max="8" width="9.140625" style="1" customWidth="1"/>
    <col min="9" max="16384" width="9.140625" style="1"/>
  </cols>
  <sheetData>
    <row r="1" spans="1:10">
      <c r="A1" s="56" t="s">
        <v>175</v>
      </c>
      <c r="B1" s="57"/>
      <c r="C1" s="57"/>
      <c r="D1" s="57"/>
      <c r="E1" s="57"/>
      <c r="F1" s="57"/>
      <c r="G1" s="57"/>
      <c r="H1" s="57"/>
    </row>
    <row r="2" spans="1:10">
      <c r="A2" s="57"/>
      <c r="B2" s="57"/>
      <c r="C2" s="57"/>
      <c r="D2" s="57"/>
      <c r="E2" s="57"/>
      <c r="F2" s="57"/>
      <c r="G2" s="57"/>
      <c r="H2" s="57"/>
    </row>
    <row r="3" spans="1:10">
      <c r="A3" s="57"/>
      <c r="B3" s="57"/>
      <c r="C3" s="57"/>
      <c r="D3" s="57"/>
      <c r="E3" s="57"/>
      <c r="F3" s="57"/>
      <c r="G3" s="57"/>
      <c r="H3" s="57"/>
    </row>
    <row r="4" spans="1:10">
      <c r="A4" s="57"/>
      <c r="B4" s="57"/>
      <c r="C4" s="57"/>
      <c r="D4" s="57"/>
      <c r="E4" s="57"/>
      <c r="F4" s="57"/>
      <c r="G4" s="57"/>
      <c r="H4" s="57"/>
    </row>
    <row r="5" spans="1:10">
      <c r="A5" s="57"/>
      <c r="B5" s="57"/>
      <c r="C5" s="57"/>
      <c r="D5" s="57"/>
      <c r="E5" s="57"/>
      <c r="F5" s="57"/>
      <c r="G5" s="57"/>
      <c r="H5" s="57"/>
    </row>
    <row r="6" spans="1:10">
      <c r="A6" s="57"/>
      <c r="B6" s="57"/>
      <c r="C6" s="57"/>
      <c r="D6" s="57"/>
      <c r="E6" s="57"/>
      <c r="F6" s="57"/>
      <c r="G6" s="57"/>
      <c r="H6" s="57"/>
    </row>
    <row r="7" spans="1:10">
      <c r="A7" s="57"/>
      <c r="B7" s="57"/>
      <c r="C7" s="57"/>
      <c r="D7" s="57"/>
      <c r="E7" s="57"/>
      <c r="F7" s="57"/>
      <c r="G7" s="57"/>
      <c r="H7" s="57"/>
    </row>
    <row r="8" spans="1:10" ht="34.5" customHeight="1">
      <c r="A8" s="2" t="s">
        <v>0</v>
      </c>
      <c r="B8" s="2" t="s">
        <v>1</v>
      </c>
      <c r="C8" s="3" t="s">
        <v>2</v>
      </c>
      <c r="D8" s="2" t="s">
        <v>3</v>
      </c>
      <c r="E8" s="3" t="s">
        <v>4</v>
      </c>
      <c r="F8" s="3" t="s">
        <v>5</v>
      </c>
      <c r="G8" s="4"/>
      <c r="H8" s="4"/>
    </row>
    <row r="9" spans="1:10" s="7" customFormat="1" ht="50.25" customHeight="1">
      <c r="A9" s="8">
        <v>1</v>
      </c>
      <c r="B9" s="9" t="s">
        <v>103</v>
      </c>
      <c r="C9" s="9" t="s">
        <v>104</v>
      </c>
      <c r="D9" s="5">
        <v>3.6</v>
      </c>
      <c r="E9" s="5">
        <v>96000</v>
      </c>
      <c r="F9" s="5">
        <f t="shared" ref="F9:F24" si="0">D9*E9</f>
        <v>345600</v>
      </c>
      <c r="G9" s="6"/>
      <c r="H9" s="6" t="s">
        <v>7</v>
      </c>
    </row>
    <row r="10" spans="1:10" s="7" customFormat="1" ht="56.25" customHeight="1">
      <c r="A10" s="8">
        <v>2</v>
      </c>
      <c r="B10" s="37" t="s">
        <v>105</v>
      </c>
      <c r="C10" s="8" t="s">
        <v>6</v>
      </c>
      <c r="D10" s="5">
        <v>4</v>
      </c>
      <c r="E10" s="5">
        <v>32000</v>
      </c>
      <c r="F10" s="5">
        <f t="shared" si="0"/>
        <v>128000</v>
      </c>
      <c r="G10" s="6"/>
      <c r="H10" s="6"/>
    </row>
    <row r="11" spans="1:10" s="7" customFormat="1" ht="46.5" customHeight="1">
      <c r="A11" s="8">
        <v>3</v>
      </c>
      <c r="B11" s="38" t="s">
        <v>106</v>
      </c>
      <c r="C11" s="8" t="s">
        <v>6</v>
      </c>
      <c r="D11" s="5">
        <v>1</v>
      </c>
      <c r="E11" s="5">
        <v>4000</v>
      </c>
      <c r="F11" s="5">
        <f t="shared" si="0"/>
        <v>4000</v>
      </c>
      <c r="G11" s="6"/>
      <c r="H11" s="6"/>
    </row>
    <row r="12" spans="1:10" s="7" customFormat="1" ht="27.75" customHeight="1">
      <c r="A12" s="8">
        <v>4</v>
      </c>
      <c r="B12" s="38" t="s">
        <v>107</v>
      </c>
      <c r="C12" s="8" t="s">
        <v>6</v>
      </c>
      <c r="D12" s="5">
        <v>5</v>
      </c>
      <c r="E12" s="5">
        <v>2500</v>
      </c>
      <c r="F12" s="5">
        <f t="shared" si="0"/>
        <v>12500</v>
      </c>
      <c r="G12" s="6"/>
      <c r="H12" s="6"/>
    </row>
    <row r="13" spans="1:10" s="7" customFormat="1" ht="24.75" customHeight="1">
      <c r="A13" s="8">
        <v>5</v>
      </c>
      <c r="B13" s="9" t="s">
        <v>108</v>
      </c>
      <c r="C13" s="8" t="s">
        <v>6</v>
      </c>
      <c r="D13" s="8">
        <v>2.5</v>
      </c>
      <c r="E13" s="5">
        <v>1000</v>
      </c>
      <c r="F13" s="5">
        <f t="shared" si="0"/>
        <v>2500</v>
      </c>
      <c r="G13" s="6"/>
      <c r="H13" s="6"/>
      <c r="J13" s="10"/>
    </row>
    <row r="14" spans="1:10" s="7" customFormat="1" ht="37.5" customHeight="1">
      <c r="A14" s="8">
        <v>6</v>
      </c>
      <c r="B14" s="9" t="s">
        <v>109</v>
      </c>
      <c r="C14" s="8" t="s">
        <v>6</v>
      </c>
      <c r="D14" s="8">
        <v>2</v>
      </c>
      <c r="E14" s="5">
        <v>80000</v>
      </c>
      <c r="F14" s="5">
        <f t="shared" si="0"/>
        <v>160000</v>
      </c>
      <c r="G14" s="6"/>
      <c r="H14" s="6"/>
    </row>
    <row r="15" spans="1:10" s="7" customFormat="1" ht="36.75" customHeight="1">
      <c r="A15" s="8">
        <v>7</v>
      </c>
      <c r="B15" s="9" t="s">
        <v>110</v>
      </c>
      <c r="C15" s="8" t="s">
        <v>6</v>
      </c>
      <c r="D15" s="8">
        <v>0.5</v>
      </c>
      <c r="E15" s="5">
        <v>40000</v>
      </c>
      <c r="F15" s="5">
        <f t="shared" si="0"/>
        <v>20000</v>
      </c>
      <c r="G15" s="6"/>
      <c r="H15" s="6"/>
    </row>
    <row r="16" spans="1:10" s="7" customFormat="1" ht="25.5" customHeight="1">
      <c r="A16" s="8">
        <v>8</v>
      </c>
      <c r="B16" s="9" t="s">
        <v>111</v>
      </c>
      <c r="C16" s="8" t="s">
        <v>8</v>
      </c>
      <c r="D16" s="8">
        <v>20</v>
      </c>
      <c r="E16" s="5">
        <v>400</v>
      </c>
      <c r="F16" s="5">
        <f t="shared" si="0"/>
        <v>8000</v>
      </c>
      <c r="G16" s="6"/>
      <c r="H16" s="6"/>
    </row>
    <row r="17" spans="1:8" s="7" customFormat="1" ht="33">
      <c r="A17" s="8">
        <v>9</v>
      </c>
      <c r="B17" s="9" t="s">
        <v>112</v>
      </c>
      <c r="C17" s="8" t="s">
        <v>6</v>
      </c>
      <c r="D17" s="8">
        <v>0.5</v>
      </c>
      <c r="E17" s="5">
        <v>3000</v>
      </c>
      <c r="F17" s="5">
        <f t="shared" si="0"/>
        <v>1500</v>
      </c>
      <c r="G17" s="6"/>
      <c r="H17" s="6"/>
    </row>
    <row r="18" spans="1:8" s="7" customFormat="1" ht="33">
      <c r="A18" s="8">
        <v>10</v>
      </c>
      <c r="B18" s="9" t="s">
        <v>113</v>
      </c>
      <c r="C18" s="8" t="s">
        <v>6</v>
      </c>
      <c r="D18" s="8">
        <v>0.5</v>
      </c>
      <c r="E18" s="5">
        <v>32000</v>
      </c>
      <c r="F18" s="5">
        <f t="shared" si="0"/>
        <v>16000</v>
      </c>
      <c r="G18" s="6"/>
      <c r="H18" s="6"/>
    </row>
    <row r="19" spans="1:8" s="7" customFormat="1" ht="17.25">
      <c r="A19" s="8">
        <v>11</v>
      </c>
      <c r="B19" s="9" t="s">
        <v>107</v>
      </c>
      <c r="C19" s="8" t="s">
        <v>6</v>
      </c>
      <c r="D19" s="8">
        <v>16</v>
      </c>
      <c r="E19" s="5">
        <v>2000</v>
      </c>
      <c r="F19" s="5">
        <f t="shared" si="0"/>
        <v>32000</v>
      </c>
      <c r="G19" s="6"/>
      <c r="H19" s="6"/>
    </row>
    <row r="20" spans="1:8" s="7" customFormat="1" ht="17.25">
      <c r="A20" s="8">
        <v>12</v>
      </c>
      <c r="B20" s="9" t="s">
        <v>114</v>
      </c>
      <c r="C20" s="8" t="s">
        <v>6</v>
      </c>
      <c r="D20" s="8">
        <v>0.5</v>
      </c>
      <c r="E20" s="5">
        <v>7000</v>
      </c>
      <c r="F20" s="5">
        <f t="shared" si="0"/>
        <v>3500</v>
      </c>
      <c r="G20" s="6"/>
      <c r="H20" s="6"/>
    </row>
    <row r="21" spans="1:8" s="7" customFormat="1" ht="33">
      <c r="A21" s="8">
        <v>13</v>
      </c>
      <c r="B21" s="9" t="s">
        <v>115</v>
      </c>
      <c r="C21" s="8" t="s">
        <v>6</v>
      </c>
      <c r="D21" s="8">
        <v>1</v>
      </c>
      <c r="E21" s="5">
        <v>11149</v>
      </c>
      <c r="F21" s="8">
        <f t="shared" si="0"/>
        <v>11149</v>
      </c>
      <c r="G21" s="6"/>
      <c r="H21" s="6"/>
    </row>
    <row r="22" spans="1:8" s="7" customFormat="1" ht="49.5">
      <c r="A22" s="8">
        <v>14</v>
      </c>
      <c r="B22" s="9" t="s">
        <v>116</v>
      </c>
      <c r="C22" s="8" t="s">
        <v>6</v>
      </c>
      <c r="D22" s="9">
        <v>57</v>
      </c>
      <c r="E22" s="11">
        <v>3000</v>
      </c>
      <c r="F22" s="12">
        <f t="shared" si="0"/>
        <v>171000</v>
      </c>
      <c r="G22" s="6"/>
      <c r="H22" s="6"/>
    </row>
    <row r="23" spans="1:8" s="7" customFormat="1" ht="16.5">
      <c r="A23" s="8">
        <v>15</v>
      </c>
      <c r="B23" s="9" t="s">
        <v>117</v>
      </c>
      <c r="C23" s="8" t="s">
        <v>11</v>
      </c>
      <c r="D23" s="8">
        <v>4</v>
      </c>
      <c r="E23" s="5">
        <v>1000</v>
      </c>
      <c r="F23" s="8">
        <f t="shared" si="0"/>
        <v>4000</v>
      </c>
    </row>
    <row r="24" spans="1:8" s="7" customFormat="1" ht="16.5">
      <c r="A24" s="8">
        <v>16</v>
      </c>
      <c r="B24" s="9" t="s">
        <v>118</v>
      </c>
      <c r="C24" s="9" t="s">
        <v>11</v>
      </c>
      <c r="D24" s="9">
        <v>2</v>
      </c>
      <c r="E24" s="11">
        <v>18000</v>
      </c>
      <c r="F24" s="11">
        <f t="shared" si="0"/>
        <v>36000</v>
      </c>
    </row>
    <row r="25" spans="1:8" s="7" customFormat="1" ht="16.5">
      <c r="A25" s="9"/>
      <c r="B25" s="3" t="s">
        <v>15</v>
      </c>
      <c r="C25" s="9"/>
      <c r="D25" s="9"/>
      <c r="E25" s="9"/>
      <c r="F25" s="3">
        <f>SUM(F9:F24)</f>
        <v>955749</v>
      </c>
    </row>
    <row r="26" spans="1:8" s="7" customFormat="1" ht="16.5">
      <c r="A26" s="9"/>
      <c r="B26" s="3" t="s">
        <v>22</v>
      </c>
      <c r="C26" s="9"/>
      <c r="D26" s="9"/>
      <c r="E26" s="9"/>
      <c r="F26" s="3">
        <f>F25*13.3%</f>
        <v>127114.61700000001</v>
      </c>
    </row>
    <row r="27" spans="1:8" s="7" customFormat="1" ht="16.5">
      <c r="A27" s="9"/>
      <c r="B27" s="3" t="s">
        <v>15</v>
      </c>
      <c r="C27" s="9"/>
      <c r="D27" s="9"/>
      <c r="E27" s="9"/>
      <c r="F27" s="3">
        <f>F26+F25</f>
        <v>1082863.6170000001</v>
      </c>
    </row>
    <row r="28" spans="1:8" s="7" customFormat="1" ht="16.5">
      <c r="A28" s="9"/>
      <c r="B28" s="3" t="s">
        <v>23</v>
      </c>
      <c r="C28" s="9"/>
      <c r="D28" s="9"/>
      <c r="E28" s="9"/>
      <c r="F28" s="3">
        <f>F27*10%</f>
        <v>108286.36170000001</v>
      </c>
    </row>
    <row r="29" spans="1:8" s="7" customFormat="1" ht="16.5">
      <c r="A29" s="9"/>
      <c r="B29" s="3" t="s">
        <v>15</v>
      </c>
      <c r="C29" s="9"/>
      <c r="D29" s="9"/>
      <c r="E29" s="9"/>
      <c r="F29" s="3">
        <f>F28+F27</f>
        <v>1191149.9787000001</v>
      </c>
    </row>
    <row r="30" spans="1:8" s="7" customFormat="1" ht="16.5">
      <c r="A30" s="9"/>
      <c r="B30" s="3" t="s">
        <v>102</v>
      </c>
      <c r="C30" s="9"/>
      <c r="D30" s="9"/>
      <c r="E30" s="9"/>
      <c r="F30" s="3">
        <f>F29*20%</f>
        <v>238229.99574000004</v>
      </c>
    </row>
    <row r="31" spans="1:8" s="7" customFormat="1" ht="16.5">
      <c r="A31" s="9"/>
      <c r="B31" s="3" t="s">
        <v>25</v>
      </c>
      <c r="C31" s="9"/>
      <c r="D31" s="9"/>
      <c r="E31" s="9"/>
      <c r="F31" s="3">
        <f>F30+F29</f>
        <v>1429379.97444</v>
      </c>
    </row>
  </sheetData>
  <mergeCells count="1">
    <mergeCell ref="A1:H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7"/>
  <sheetViews>
    <sheetView workbookViewId="0">
      <selection sqref="A1:XFD1048576"/>
    </sheetView>
  </sheetViews>
  <sheetFormatPr defaultRowHeight="15"/>
  <cols>
    <col min="1" max="1" width="4.28515625" style="1" customWidth="1"/>
    <col min="2" max="2" width="45.85546875" style="1" customWidth="1"/>
    <col min="3" max="3" width="12" style="1" customWidth="1"/>
    <col min="4" max="4" width="10.85546875" style="1" customWidth="1"/>
    <col min="5" max="5" width="11.7109375" style="1" customWidth="1"/>
    <col min="6" max="6" width="14.5703125" style="1" customWidth="1"/>
    <col min="7" max="8" width="9.140625" style="1" customWidth="1"/>
    <col min="9" max="16384" width="9.140625" style="1"/>
  </cols>
  <sheetData>
    <row r="1" spans="1:10">
      <c r="A1" s="56" t="s">
        <v>119</v>
      </c>
      <c r="B1" s="57"/>
      <c r="C1" s="57"/>
      <c r="D1" s="57"/>
      <c r="E1" s="57"/>
      <c r="F1" s="57"/>
      <c r="G1" s="57"/>
      <c r="H1" s="57"/>
    </row>
    <row r="2" spans="1:10">
      <c r="A2" s="57"/>
      <c r="B2" s="57"/>
      <c r="C2" s="57"/>
      <c r="D2" s="57"/>
      <c r="E2" s="57"/>
      <c r="F2" s="57"/>
      <c r="G2" s="57"/>
      <c r="H2" s="57"/>
    </row>
    <row r="3" spans="1:10">
      <c r="A3" s="57"/>
      <c r="B3" s="57"/>
      <c r="C3" s="57"/>
      <c r="D3" s="57"/>
      <c r="E3" s="57"/>
      <c r="F3" s="57"/>
      <c r="G3" s="57"/>
      <c r="H3" s="57"/>
    </row>
    <row r="4" spans="1:10">
      <c r="A4" s="57"/>
      <c r="B4" s="57"/>
      <c r="C4" s="57"/>
      <c r="D4" s="57"/>
      <c r="E4" s="57"/>
      <c r="F4" s="57"/>
      <c r="G4" s="57"/>
      <c r="H4" s="57"/>
    </row>
    <row r="5" spans="1:10">
      <c r="A5" s="57"/>
      <c r="B5" s="57"/>
      <c r="C5" s="57"/>
      <c r="D5" s="57"/>
      <c r="E5" s="57"/>
      <c r="F5" s="57"/>
      <c r="G5" s="57"/>
      <c r="H5" s="57"/>
    </row>
    <row r="6" spans="1:10">
      <c r="A6" s="57"/>
      <c r="B6" s="57"/>
      <c r="C6" s="57"/>
      <c r="D6" s="57"/>
      <c r="E6" s="57"/>
      <c r="F6" s="57"/>
      <c r="G6" s="57"/>
      <c r="H6" s="57"/>
    </row>
    <row r="7" spans="1:10">
      <c r="A7" s="57"/>
      <c r="B7" s="57"/>
      <c r="C7" s="57"/>
      <c r="D7" s="57"/>
      <c r="E7" s="57"/>
      <c r="F7" s="57"/>
      <c r="G7" s="57"/>
      <c r="H7" s="57"/>
    </row>
    <row r="8" spans="1:10" ht="33">
      <c r="A8" s="2" t="s">
        <v>0</v>
      </c>
      <c r="B8" s="2" t="s">
        <v>1</v>
      </c>
      <c r="C8" s="3" t="s">
        <v>2</v>
      </c>
      <c r="D8" s="2" t="s">
        <v>3</v>
      </c>
      <c r="E8" s="3" t="s">
        <v>4</v>
      </c>
      <c r="F8" s="3" t="s">
        <v>5</v>
      </c>
      <c r="G8" s="4"/>
      <c r="H8" s="4"/>
    </row>
    <row r="9" spans="1:10" ht="19.5" customHeight="1">
      <c r="A9" s="2"/>
      <c r="B9" s="13" t="s">
        <v>120</v>
      </c>
      <c r="C9" s="3"/>
      <c r="D9" s="2"/>
      <c r="E9" s="3"/>
      <c r="F9" s="3"/>
      <c r="G9" s="4"/>
      <c r="H9" s="4"/>
    </row>
    <row r="10" spans="1:10" s="7" customFormat="1" ht="21.75" customHeight="1">
      <c r="A10" s="8">
        <v>1</v>
      </c>
      <c r="B10" s="39" t="s">
        <v>121</v>
      </c>
      <c r="C10" s="8" t="s">
        <v>6</v>
      </c>
      <c r="D10" s="5">
        <v>26</v>
      </c>
      <c r="E10" s="5">
        <v>1500</v>
      </c>
      <c r="F10" s="5">
        <f t="shared" ref="F10:F28" si="0">D10*E10</f>
        <v>39000</v>
      </c>
      <c r="G10" s="6"/>
      <c r="H10" s="6" t="s">
        <v>7</v>
      </c>
    </row>
    <row r="11" spans="1:10" s="7" customFormat="1" ht="25.5" customHeight="1">
      <c r="A11" s="8">
        <v>2</v>
      </c>
      <c r="B11" s="9" t="s">
        <v>26</v>
      </c>
      <c r="C11" s="8" t="s">
        <v>6</v>
      </c>
      <c r="D11" s="8">
        <v>15</v>
      </c>
      <c r="E11" s="5">
        <v>1500</v>
      </c>
      <c r="F11" s="5">
        <f t="shared" si="0"/>
        <v>22500</v>
      </c>
      <c r="G11" s="6"/>
      <c r="H11" s="6"/>
      <c r="J11" s="10"/>
    </row>
    <row r="12" spans="1:10" s="7" customFormat="1" ht="36.75" customHeight="1">
      <c r="A12" s="8">
        <v>3</v>
      </c>
      <c r="B12" s="9" t="s">
        <v>122</v>
      </c>
      <c r="C12" s="8" t="s">
        <v>6</v>
      </c>
      <c r="D12" s="8">
        <v>9</v>
      </c>
      <c r="E12" s="5">
        <v>38000</v>
      </c>
      <c r="F12" s="5">
        <f t="shared" si="0"/>
        <v>342000</v>
      </c>
      <c r="G12" s="6"/>
      <c r="H12" s="6"/>
    </row>
    <row r="13" spans="1:10" s="7" customFormat="1" ht="37.5" customHeight="1">
      <c r="A13" s="8">
        <v>4</v>
      </c>
      <c r="B13" s="9" t="s">
        <v>123</v>
      </c>
      <c r="C13" s="8" t="s">
        <v>6</v>
      </c>
      <c r="D13" s="8">
        <v>17</v>
      </c>
      <c r="E13" s="5">
        <v>28000</v>
      </c>
      <c r="F13" s="5">
        <f t="shared" si="0"/>
        <v>476000</v>
      </c>
      <c r="G13" s="6"/>
      <c r="H13" s="6"/>
    </row>
    <row r="14" spans="1:10" s="7" customFormat="1" ht="24" customHeight="1">
      <c r="A14" s="8">
        <v>5</v>
      </c>
      <c r="B14" s="9" t="s">
        <v>124</v>
      </c>
      <c r="C14" s="8" t="s">
        <v>6</v>
      </c>
      <c r="D14" s="8">
        <v>15</v>
      </c>
      <c r="E14" s="5">
        <v>35000</v>
      </c>
      <c r="F14" s="5">
        <f t="shared" si="0"/>
        <v>525000</v>
      </c>
      <c r="G14" s="6"/>
      <c r="H14" s="6"/>
    </row>
    <row r="15" spans="1:10" s="7" customFormat="1" ht="22.5" customHeight="1">
      <c r="A15" s="8">
        <v>6</v>
      </c>
      <c r="B15" s="9" t="s">
        <v>125</v>
      </c>
      <c r="C15" s="8" t="s">
        <v>6</v>
      </c>
      <c r="D15" s="9">
        <v>230</v>
      </c>
      <c r="E15" s="11">
        <v>6800</v>
      </c>
      <c r="F15" s="12">
        <f t="shared" si="0"/>
        <v>1564000</v>
      </c>
      <c r="G15" s="6"/>
      <c r="H15" s="6"/>
    </row>
    <row r="16" spans="1:10" s="7" customFormat="1" ht="17.25">
      <c r="A16" s="8">
        <v>7</v>
      </c>
      <c r="B16" s="9" t="s">
        <v>126</v>
      </c>
      <c r="C16" s="8" t="s">
        <v>6</v>
      </c>
      <c r="D16" s="8">
        <v>150</v>
      </c>
      <c r="E16" s="5">
        <v>12000</v>
      </c>
      <c r="F16" s="8">
        <f t="shared" si="0"/>
        <v>1800000</v>
      </c>
      <c r="G16" s="6"/>
      <c r="H16" s="6"/>
    </row>
    <row r="17" spans="1:6" s="7" customFormat="1" ht="16.5">
      <c r="A17" s="8">
        <v>8</v>
      </c>
      <c r="B17" s="9" t="s">
        <v>127</v>
      </c>
      <c r="C17" s="8" t="s">
        <v>6</v>
      </c>
      <c r="D17" s="8">
        <v>120</v>
      </c>
      <c r="E17" s="5">
        <v>1800</v>
      </c>
      <c r="F17" s="8">
        <f t="shared" si="0"/>
        <v>216000</v>
      </c>
    </row>
    <row r="18" spans="1:6" s="7" customFormat="1" ht="33">
      <c r="A18" s="8">
        <v>9</v>
      </c>
      <c r="B18" s="9" t="s">
        <v>128</v>
      </c>
      <c r="C18" s="9" t="s">
        <v>6</v>
      </c>
      <c r="D18" s="9">
        <v>1320</v>
      </c>
      <c r="E18" s="11">
        <v>2000</v>
      </c>
      <c r="F18" s="11">
        <f t="shared" si="0"/>
        <v>2640000</v>
      </c>
    </row>
    <row r="19" spans="1:6" s="7" customFormat="1" ht="16.5">
      <c r="A19" s="8">
        <v>10</v>
      </c>
      <c r="B19" s="9" t="s">
        <v>129</v>
      </c>
      <c r="C19" s="9" t="s">
        <v>8</v>
      </c>
      <c r="D19" s="9">
        <v>750</v>
      </c>
      <c r="E19" s="11">
        <v>450</v>
      </c>
      <c r="F19" s="11">
        <f t="shared" si="0"/>
        <v>337500</v>
      </c>
    </row>
    <row r="20" spans="1:6" s="7" customFormat="1" ht="16.5">
      <c r="A20" s="8">
        <v>11</v>
      </c>
      <c r="B20" s="9" t="s">
        <v>130</v>
      </c>
      <c r="C20" s="9" t="s">
        <v>11</v>
      </c>
      <c r="D20" s="9">
        <v>30</v>
      </c>
      <c r="E20" s="11">
        <v>700</v>
      </c>
      <c r="F20" s="11">
        <f t="shared" si="0"/>
        <v>21000</v>
      </c>
    </row>
    <row r="21" spans="1:6" s="7" customFormat="1" ht="16.5">
      <c r="A21" s="8">
        <v>12</v>
      </c>
      <c r="B21" s="9" t="s">
        <v>131</v>
      </c>
      <c r="C21" s="9" t="s">
        <v>6</v>
      </c>
      <c r="D21" s="9">
        <v>33</v>
      </c>
      <c r="E21" s="11">
        <v>2100</v>
      </c>
      <c r="F21" s="11">
        <f t="shared" si="0"/>
        <v>69300</v>
      </c>
    </row>
    <row r="22" spans="1:6" s="7" customFormat="1" ht="16.5">
      <c r="A22" s="8">
        <v>13</v>
      </c>
      <c r="B22" s="9" t="s">
        <v>132</v>
      </c>
      <c r="C22" s="9" t="s">
        <v>6</v>
      </c>
      <c r="D22" s="9">
        <v>53</v>
      </c>
      <c r="E22" s="11">
        <v>2100</v>
      </c>
      <c r="F22" s="11">
        <f t="shared" si="0"/>
        <v>111300</v>
      </c>
    </row>
    <row r="23" spans="1:6" s="7" customFormat="1" ht="33">
      <c r="A23" s="8">
        <v>14</v>
      </c>
      <c r="B23" s="9" t="s">
        <v>133</v>
      </c>
      <c r="C23" s="9" t="s">
        <v>8</v>
      </c>
      <c r="D23" s="9">
        <v>25</v>
      </c>
      <c r="E23" s="11">
        <v>5000</v>
      </c>
      <c r="F23" s="11">
        <f t="shared" si="0"/>
        <v>125000</v>
      </c>
    </row>
    <row r="24" spans="1:6" s="7" customFormat="1" ht="16.5">
      <c r="A24" s="8">
        <v>15</v>
      </c>
      <c r="B24" s="9" t="s">
        <v>134</v>
      </c>
      <c r="C24" s="9" t="s">
        <v>6</v>
      </c>
      <c r="D24" s="9">
        <v>13</v>
      </c>
      <c r="E24" s="11">
        <v>5300</v>
      </c>
      <c r="F24" s="11">
        <f t="shared" si="0"/>
        <v>68900</v>
      </c>
    </row>
    <row r="25" spans="1:6" s="7" customFormat="1" ht="16.5">
      <c r="A25" s="8">
        <v>16</v>
      </c>
      <c r="B25" s="9" t="s">
        <v>135</v>
      </c>
      <c r="C25" s="9" t="s">
        <v>11</v>
      </c>
      <c r="D25" s="9">
        <v>22</v>
      </c>
      <c r="E25" s="11">
        <v>8000</v>
      </c>
      <c r="F25" s="11">
        <f t="shared" si="0"/>
        <v>176000</v>
      </c>
    </row>
    <row r="26" spans="1:6" s="7" customFormat="1" ht="16.5">
      <c r="A26" s="8">
        <v>17</v>
      </c>
      <c r="B26" s="9" t="s">
        <v>136</v>
      </c>
      <c r="C26" s="9" t="s">
        <v>11</v>
      </c>
      <c r="D26" s="9">
        <v>12</v>
      </c>
      <c r="E26" s="11">
        <v>3000</v>
      </c>
      <c r="F26" s="11">
        <f t="shared" si="0"/>
        <v>36000</v>
      </c>
    </row>
    <row r="27" spans="1:6" s="7" customFormat="1" ht="16.5">
      <c r="A27" s="8">
        <v>18</v>
      </c>
      <c r="B27" s="9" t="s">
        <v>137</v>
      </c>
      <c r="C27" s="9" t="s">
        <v>8</v>
      </c>
      <c r="D27" s="9">
        <v>12</v>
      </c>
      <c r="E27" s="11">
        <v>2100</v>
      </c>
      <c r="F27" s="11">
        <f t="shared" si="0"/>
        <v>25200</v>
      </c>
    </row>
    <row r="28" spans="1:6" s="7" customFormat="1" ht="16.5">
      <c r="A28" s="8">
        <v>19</v>
      </c>
      <c r="B28" s="9" t="s">
        <v>9</v>
      </c>
      <c r="C28" s="9" t="s">
        <v>6</v>
      </c>
      <c r="D28" s="9">
        <v>54</v>
      </c>
      <c r="E28" s="11">
        <v>2500</v>
      </c>
      <c r="F28" s="11">
        <f t="shared" si="0"/>
        <v>135000</v>
      </c>
    </row>
    <row r="29" spans="1:6" s="7" customFormat="1" ht="16.5">
      <c r="A29" s="9"/>
      <c r="B29" s="3" t="s">
        <v>15</v>
      </c>
      <c r="C29" s="9"/>
      <c r="D29" s="9"/>
      <c r="E29" s="9"/>
      <c r="F29" s="40">
        <f>SUM(F10:F28)</f>
        <v>8729700</v>
      </c>
    </row>
    <row r="30" spans="1:6" ht="33">
      <c r="A30" s="14"/>
      <c r="B30" s="13" t="s">
        <v>138</v>
      </c>
      <c r="C30" s="9"/>
      <c r="D30" s="9"/>
      <c r="E30" s="9"/>
      <c r="F30" s="9"/>
    </row>
    <row r="31" spans="1:6" ht="33">
      <c r="A31" s="8">
        <v>1</v>
      </c>
      <c r="B31" s="9" t="s">
        <v>139</v>
      </c>
      <c r="C31" s="9" t="s">
        <v>6</v>
      </c>
      <c r="D31" s="9">
        <v>320</v>
      </c>
      <c r="E31" s="11">
        <v>4800</v>
      </c>
      <c r="F31" s="11">
        <f t="shared" ref="F31:F46" si="1">D31*E31</f>
        <v>1536000</v>
      </c>
    </row>
    <row r="32" spans="1:6" ht="16.5">
      <c r="A32" s="8">
        <v>2</v>
      </c>
      <c r="B32" s="9" t="s">
        <v>140</v>
      </c>
      <c r="C32" s="9" t="s">
        <v>6</v>
      </c>
      <c r="D32" s="9">
        <v>220</v>
      </c>
      <c r="E32" s="11">
        <v>250</v>
      </c>
      <c r="F32" s="11">
        <f t="shared" si="1"/>
        <v>55000</v>
      </c>
    </row>
    <row r="33" spans="1:6" ht="16.5">
      <c r="A33" s="8">
        <v>3</v>
      </c>
      <c r="B33" s="9" t="s">
        <v>141</v>
      </c>
      <c r="C33" s="9" t="s">
        <v>8</v>
      </c>
      <c r="D33" s="9">
        <v>34</v>
      </c>
      <c r="E33" s="11">
        <v>5100</v>
      </c>
      <c r="F33" s="11">
        <f t="shared" si="1"/>
        <v>173400</v>
      </c>
    </row>
    <row r="34" spans="1:6" ht="33">
      <c r="A34" s="8">
        <v>4</v>
      </c>
      <c r="B34" s="9" t="s">
        <v>142</v>
      </c>
      <c r="C34" s="9" t="s">
        <v>143</v>
      </c>
      <c r="D34" s="9">
        <v>4</v>
      </c>
      <c r="E34" s="11">
        <v>13000</v>
      </c>
      <c r="F34" s="11">
        <f t="shared" si="1"/>
        <v>52000</v>
      </c>
    </row>
    <row r="35" spans="1:6" ht="16.5">
      <c r="A35" s="8">
        <v>5</v>
      </c>
      <c r="B35" s="9" t="s">
        <v>144</v>
      </c>
      <c r="C35" s="9" t="s">
        <v>6</v>
      </c>
      <c r="D35" s="9">
        <v>1</v>
      </c>
      <c r="E35" s="11">
        <v>180300</v>
      </c>
      <c r="F35" s="11">
        <f t="shared" si="1"/>
        <v>180300</v>
      </c>
    </row>
    <row r="36" spans="1:6" ht="49.5">
      <c r="A36" s="8">
        <v>6</v>
      </c>
      <c r="B36" s="9" t="s">
        <v>30</v>
      </c>
      <c r="C36" s="9" t="s">
        <v>6</v>
      </c>
      <c r="D36" s="9">
        <v>800</v>
      </c>
      <c r="E36" s="11">
        <v>2300</v>
      </c>
      <c r="F36" s="11">
        <f t="shared" si="1"/>
        <v>1840000</v>
      </c>
    </row>
    <row r="37" spans="1:6" ht="16.5">
      <c r="A37" s="8">
        <v>7</v>
      </c>
      <c r="B37" s="9" t="s">
        <v>27</v>
      </c>
      <c r="C37" s="9" t="s">
        <v>6</v>
      </c>
      <c r="D37" s="9">
        <v>31</v>
      </c>
      <c r="E37" s="11">
        <v>1500</v>
      </c>
      <c r="F37" s="11">
        <f t="shared" si="1"/>
        <v>46500</v>
      </c>
    </row>
    <row r="38" spans="1:6" ht="16.5">
      <c r="A38" s="8">
        <v>8</v>
      </c>
      <c r="B38" s="9" t="s">
        <v>145</v>
      </c>
      <c r="C38" s="9" t="s">
        <v>6</v>
      </c>
      <c r="D38" s="9">
        <v>21</v>
      </c>
      <c r="E38" s="11">
        <v>1200</v>
      </c>
      <c r="F38" s="11">
        <f t="shared" si="1"/>
        <v>25200</v>
      </c>
    </row>
    <row r="39" spans="1:6" ht="16.5">
      <c r="A39" s="8">
        <v>9</v>
      </c>
      <c r="B39" s="9" t="s">
        <v>146</v>
      </c>
      <c r="C39" s="9" t="s">
        <v>6</v>
      </c>
      <c r="D39" s="9">
        <v>21</v>
      </c>
      <c r="E39" s="11">
        <v>35000</v>
      </c>
      <c r="F39" s="11">
        <f t="shared" si="1"/>
        <v>735000</v>
      </c>
    </row>
    <row r="40" spans="1:6" ht="33">
      <c r="A40" s="8">
        <v>10</v>
      </c>
      <c r="B40" s="9" t="s">
        <v>122</v>
      </c>
      <c r="C40" s="9" t="s">
        <v>6</v>
      </c>
      <c r="D40" s="9">
        <v>12</v>
      </c>
      <c r="E40" s="11">
        <v>38000</v>
      </c>
      <c r="F40" s="11">
        <f t="shared" si="1"/>
        <v>456000</v>
      </c>
    </row>
    <row r="41" spans="1:6" ht="33">
      <c r="A41" s="8">
        <v>11</v>
      </c>
      <c r="B41" s="9" t="s">
        <v>123</v>
      </c>
      <c r="C41" s="9" t="s">
        <v>6</v>
      </c>
      <c r="D41" s="9">
        <v>20</v>
      </c>
      <c r="E41" s="11">
        <v>26000</v>
      </c>
      <c r="F41" s="11">
        <f t="shared" si="1"/>
        <v>520000</v>
      </c>
    </row>
    <row r="42" spans="1:6" ht="33">
      <c r="A42" s="8">
        <v>12</v>
      </c>
      <c r="B42" s="9" t="s">
        <v>147</v>
      </c>
      <c r="C42" s="9" t="s">
        <v>6</v>
      </c>
      <c r="D42" s="9">
        <v>138</v>
      </c>
      <c r="E42" s="11">
        <v>2200</v>
      </c>
      <c r="F42" s="11">
        <f t="shared" si="1"/>
        <v>303600</v>
      </c>
    </row>
    <row r="43" spans="1:6" ht="16.5">
      <c r="A43" s="8">
        <v>13</v>
      </c>
      <c r="B43" s="9" t="s">
        <v>148</v>
      </c>
      <c r="C43" s="9" t="s">
        <v>6</v>
      </c>
      <c r="D43" s="9">
        <v>280</v>
      </c>
      <c r="E43" s="11">
        <v>1200</v>
      </c>
      <c r="F43" s="11">
        <f t="shared" si="1"/>
        <v>336000</v>
      </c>
    </row>
    <row r="44" spans="1:6" ht="16.5">
      <c r="A44" s="8">
        <v>14</v>
      </c>
      <c r="B44" s="9" t="s">
        <v>149</v>
      </c>
      <c r="C44" s="9" t="s">
        <v>6</v>
      </c>
      <c r="D44" s="9">
        <v>280</v>
      </c>
      <c r="E44" s="11">
        <v>11500</v>
      </c>
      <c r="F44" s="11">
        <f t="shared" si="1"/>
        <v>3220000</v>
      </c>
    </row>
    <row r="45" spans="1:6" ht="16.5">
      <c r="A45" s="8">
        <v>15</v>
      </c>
      <c r="B45" s="9" t="s">
        <v>9</v>
      </c>
      <c r="C45" s="9" t="s">
        <v>6</v>
      </c>
      <c r="D45" s="9">
        <v>70</v>
      </c>
      <c r="E45" s="11">
        <v>2500</v>
      </c>
      <c r="F45" s="11">
        <f t="shared" si="1"/>
        <v>175000</v>
      </c>
    </row>
    <row r="46" spans="1:6" ht="16.5">
      <c r="A46" s="8">
        <v>16</v>
      </c>
      <c r="B46" s="9" t="s">
        <v>150</v>
      </c>
      <c r="C46" s="9" t="s">
        <v>8</v>
      </c>
      <c r="D46" s="9">
        <v>35</v>
      </c>
      <c r="E46" s="11">
        <v>5000</v>
      </c>
      <c r="F46" s="11">
        <f t="shared" si="1"/>
        <v>175000</v>
      </c>
    </row>
    <row r="47" spans="1:6" ht="16.5">
      <c r="A47" s="14"/>
      <c r="B47" s="3" t="s">
        <v>15</v>
      </c>
      <c r="C47" s="9"/>
      <c r="D47" s="9"/>
      <c r="E47" s="11"/>
      <c r="F47" s="41">
        <f>SUM(F31:F46)</f>
        <v>9829000</v>
      </c>
    </row>
    <row r="48" spans="1:6" ht="16.5">
      <c r="A48" s="14"/>
      <c r="B48" s="13" t="s">
        <v>151</v>
      </c>
      <c r="C48" s="9"/>
      <c r="D48" s="9"/>
      <c r="E48" s="11"/>
      <c r="F48" s="11"/>
    </row>
    <row r="49" spans="1:6" ht="16.5">
      <c r="A49" s="9">
        <v>1</v>
      </c>
      <c r="B49" s="9" t="s">
        <v>152</v>
      </c>
      <c r="C49" s="9" t="s">
        <v>6</v>
      </c>
      <c r="D49" s="9">
        <v>600</v>
      </c>
      <c r="E49" s="11">
        <v>2200</v>
      </c>
      <c r="F49" s="11">
        <f>D49*E49</f>
        <v>1320000</v>
      </c>
    </row>
    <row r="50" spans="1:6" ht="16.5">
      <c r="A50" s="14"/>
      <c r="B50" s="3" t="s">
        <v>15</v>
      </c>
      <c r="C50" s="14"/>
      <c r="D50" s="14"/>
      <c r="E50" s="42"/>
      <c r="F50" s="41">
        <v>1320000</v>
      </c>
    </row>
    <row r="51" spans="1:6" ht="16.5">
      <c r="A51" s="14"/>
      <c r="B51" s="3" t="s">
        <v>21</v>
      </c>
      <c r="C51" s="14"/>
      <c r="D51" s="14"/>
      <c r="E51" s="42"/>
      <c r="F51" s="43">
        <f>F29+F47+F49</f>
        <v>19878700</v>
      </c>
    </row>
    <row r="52" spans="1:6" ht="16.5">
      <c r="A52" s="14"/>
      <c r="B52" s="3" t="s">
        <v>22</v>
      </c>
      <c r="C52" s="14"/>
      <c r="D52" s="14"/>
      <c r="E52" s="42"/>
      <c r="F52" s="43">
        <f>F51*13.3%</f>
        <v>2643867.1</v>
      </c>
    </row>
    <row r="53" spans="1:6" ht="16.5">
      <c r="A53" s="14"/>
      <c r="B53" s="3" t="s">
        <v>15</v>
      </c>
      <c r="C53" s="14"/>
      <c r="D53" s="14"/>
      <c r="E53" s="42"/>
      <c r="F53" s="43">
        <f>F52+F51</f>
        <v>22522567.100000001</v>
      </c>
    </row>
    <row r="54" spans="1:6" ht="16.5">
      <c r="A54" s="14"/>
      <c r="B54" s="3" t="s">
        <v>31</v>
      </c>
      <c r="C54" s="14"/>
      <c r="D54" s="14"/>
      <c r="E54" s="42"/>
      <c r="F54" s="43">
        <f>F53*11%</f>
        <v>2477482.3810000001</v>
      </c>
    </row>
    <row r="55" spans="1:6" ht="16.5">
      <c r="A55" s="14"/>
      <c r="B55" s="3" t="s">
        <v>15</v>
      </c>
      <c r="C55" s="14"/>
      <c r="D55" s="14"/>
      <c r="E55" s="42"/>
      <c r="F55" s="43">
        <f>F54+F53</f>
        <v>25000049.481000002</v>
      </c>
    </row>
    <row r="56" spans="1:6" ht="16.5">
      <c r="A56" s="14"/>
      <c r="B56" s="3" t="s">
        <v>24</v>
      </c>
      <c r="C56" s="14"/>
      <c r="D56" s="14"/>
      <c r="E56" s="42"/>
      <c r="F56" s="43">
        <f>F55*20%</f>
        <v>5000009.8962000003</v>
      </c>
    </row>
    <row r="57" spans="1:6" ht="16.5">
      <c r="A57" s="14"/>
      <c r="B57" s="3" t="s">
        <v>25</v>
      </c>
      <c r="C57" s="14"/>
      <c r="D57" s="14"/>
      <c r="E57" s="42"/>
      <c r="F57" s="43">
        <f>F56+F55</f>
        <v>30000059.377200004</v>
      </c>
    </row>
  </sheetData>
  <mergeCells count="1">
    <mergeCell ref="A1:H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40"/>
  <sheetViews>
    <sheetView topLeftCell="A20" workbookViewId="0">
      <selection activeCell="A20" sqref="A1:XFD1048576"/>
    </sheetView>
  </sheetViews>
  <sheetFormatPr defaultRowHeight="15"/>
  <cols>
    <col min="1" max="1" width="4.28515625" style="1" customWidth="1"/>
    <col min="2" max="2" width="45.85546875" style="1" customWidth="1"/>
    <col min="3" max="3" width="12" style="1" customWidth="1"/>
    <col min="4" max="4" width="10.85546875" style="1" customWidth="1"/>
    <col min="5" max="5" width="11.7109375" style="1" customWidth="1"/>
    <col min="6" max="6" width="14.5703125" style="1" customWidth="1"/>
    <col min="7" max="8" width="9.140625" style="1" customWidth="1"/>
    <col min="9" max="16384" width="9.140625" style="1"/>
  </cols>
  <sheetData>
    <row r="1" spans="1:10">
      <c r="A1" s="56" t="s">
        <v>153</v>
      </c>
      <c r="B1" s="57"/>
      <c r="C1" s="57"/>
      <c r="D1" s="57"/>
      <c r="E1" s="57"/>
      <c r="F1" s="57"/>
      <c r="G1" s="57"/>
      <c r="H1" s="57"/>
    </row>
    <row r="2" spans="1:10">
      <c r="A2" s="57"/>
      <c r="B2" s="57"/>
      <c r="C2" s="57"/>
      <c r="D2" s="57"/>
      <c r="E2" s="57"/>
      <c r="F2" s="57"/>
      <c r="G2" s="57"/>
      <c r="H2" s="57"/>
    </row>
    <row r="3" spans="1:10">
      <c r="A3" s="57"/>
      <c r="B3" s="57"/>
      <c r="C3" s="57"/>
      <c r="D3" s="57"/>
      <c r="E3" s="57"/>
      <c r="F3" s="57"/>
      <c r="G3" s="57"/>
      <c r="H3" s="57"/>
    </row>
    <row r="4" spans="1:10">
      <c r="A4" s="57"/>
      <c r="B4" s="57"/>
      <c r="C4" s="57"/>
      <c r="D4" s="57"/>
      <c r="E4" s="57"/>
      <c r="F4" s="57"/>
      <c r="G4" s="57"/>
      <c r="H4" s="57"/>
    </row>
    <row r="5" spans="1:10">
      <c r="A5" s="57"/>
      <c r="B5" s="57"/>
      <c r="C5" s="57"/>
      <c r="D5" s="57"/>
      <c r="E5" s="57"/>
      <c r="F5" s="57"/>
      <c r="G5" s="57"/>
      <c r="H5" s="57"/>
    </row>
    <row r="6" spans="1:10" ht="14.25" customHeight="1">
      <c r="A6" s="57"/>
      <c r="B6" s="57"/>
      <c r="C6" s="57"/>
      <c r="D6" s="57"/>
      <c r="E6" s="57"/>
      <c r="F6" s="57"/>
      <c r="G6" s="57"/>
      <c r="H6" s="57"/>
    </row>
    <row r="7" spans="1:10" ht="7.5" hidden="1" customHeight="1">
      <c r="A7" s="57"/>
      <c r="B7" s="57"/>
      <c r="C7" s="57"/>
      <c r="D7" s="57"/>
      <c r="E7" s="57"/>
      <c r="F7" s="57"/>
      <c r="G7" s="57"/>
      <c r="H7" s="57"/>
    </row>
    <row r="8" spans="1:10" ht="33">
      <c r="A8" s="2" t="s">
        <v>0</v>
      </c>
      <c r="B8" s="2" t="s">
        <v>1</v>
      </c>
      <c r="C8" s="3" t="s">
        <v>2</v>
      </c>
      <c r="D8" s="2" t="s">
        <v>3</v>
      </c>
      <c r="E8" s="3" t="s">
        <v>4</v>
      </c>
      <c r="F8" s="3" t="s">
        <v>5</v>
      </c>
      <c r="G8" s="4"/>
      <c r="H8" s="4"/>
    </row>
    <row r="9" spans="1:10" ht="19.5" customHeight="1">
      <c r="A9" s="8">
        <v>1</v>
      </c>
      <c r="B9" s="9" t="s">
        <v>154</v>
      </c>
      <c r="C9" s="8" t="s">
        <v>6</v>
      </c>
      <c r="D9" s="8">
        <v>5.2</v>
      </c>
      <c r="E9" s="44">
        <v>6200</v>
      </c>
      <c r="F9" s="5">
        <f t="shared" ref="F9:F29" si="0">D9*E9</f>
        <v>32240</v>
      </c>
      <c r="G9" s="4"/>
      <c r="H9" s="4"/>
    </row>
    <row r="10" spans="1:10" s="7" customFormat="1" ht="21.75" customHeight="1">
      <c r="A10" s="8">
        <v>2</v>
      </c>
      <c r="B10" s="9" t="s">
        <v>155</v>
      </c>
      <c r="C10" s="8" t="s">
        <v>6</v>
      </c>
      <c r="D10" s="8">
        <v>5.2</v>
      </c>
      <c r="E10" s="5">
        <v>1500</v>
      </c>
      <c r="F10" s="5">
        <f t="shared" si="0"/>
        <v>7800</v>
      </c>
      <c r="G10" s="6"/>
      <c r="H10" s="6" t="s">
        <v>7</v>
      </c>
    </row>
    <row r="11" spans="1:10" s="7" customFormat="1" ht="21.75" customHeight="1">
      <c r="A11" s="8">
        <v>3</v>
      </c>
      <c r="B11" s="45" t="s">
        <v>156</v>
      </c>
      <c r="C11" s="8" t="s">
        <v>6</v>
      </c>
      <c r="D11" s="8">
        <v>12</v>
      </c>
      <c r="E11" s="5">
        <v>1500</v>
      </c>
      <c r="F11" s="5">
        <f t="shared" si="0"/>
        <v>18000</v>
      </c>
      <c r="G11" s="6"/>
      <c r="H11" s="6"/>
      <c r="J11" s="10"/>
    </row>
    <row r="12" spans="1:10" s="7" customFormat="1" ht="19.5" customHeight="1">
      <c r="A12" s="8">
        <v>4</v>
      </c>
      <c r="B12" s="9" t="s">
        <v>157</v>
      </c>
      <c r="C12" s="8" t="s">
        <v>6</v>
      </c>
      <c r="D12" s="8">
        <v>11</v>
      </c>
      <c r="E12" s="5">
        <v>1000</v>
      </c>
      <c r="F12" s="5">
        <f t="shared" si="0"/>
        <v>11000</v>
      </c>
      <c r="G12" s="6"/>
      <c r="H12" s="6"/>
    </row>
    <row r="13" spans="1:10" s="7" customFormat="1" ht="36" customHeight="1">
      <c r="A13" s="8">
        <v>5</v>
      </c>
      <c r="B13" s="9" t="s">
        <v>158</v>
      </c>
      <c r="C13" s="8" t="s">
        <v>6</v>
      </c>
      <c r="D13" s="8">
        <v>20</v>
      </c>
      <c r="E13" s="5">
        <v>35000</v>
      </c>
      <c r="F13" s="5">
        <f t="shared" si="0"/>
        <v>700000</v>
      </c>
      <c r="G13" s="6"/>
      <c r="H13" s="6"/>
    </row>
    <row r="14" spans="1:10" s="7" customFormat="1" ht="22.5" customHeight="1">
      <c r="A14" s="8">
        <v>6</v>
      </c>
      <c r="B14" s="9" t="s">
        <v>150</v>
      </c>
      <c r="C14" s="8" t="s">
        <v>159</v>
      </c>
      <c r="D14" s="8">
        <v>28.5</v>
      </c>
      <c r="E14" s="5">
        <v>7100</v>
      </c>
      <c r="F14" s="8">
        <f t="shared" si="0"/>
        <v>202350</v>
      </c>
      <c r="G14" s="6"/>
      <c r="H14" s="6"/>
    </row>
    <row r="15" spans="1:10" s="7" customFormat="1" ht="17.25">
      <c r="A15" s="8">
        <v>7</v>
      </c>
      <c r="B15" s="9" t="s">
        <v>160</v>
      </c>
      <c r="C15" s="8" t="s">
        <v>6</v>
      </c>
      <c r="D15" s="8">
        <v>42</v>
      </c>
      <c r="E15" s="5">
        <v>3000</v>
      </c>
      <c r="F15" s="8">
        <f t="shared" si="0"/>
        <v>126000</v>
      </c>
      <c r="G15" s="6"/>
      <c r="H15" s="6"/>
    </row>
    <row r="16" spans="1:10" s="7" customFormat="1" ht="16.5">
      <c r="A16" s="8">
        <v>8</v>
      </c>
      <c r="B16" s="9" t="s">
        <v>161</v>
      </c>
      <c r="C16" s="9" t="s">
        <v>6</v>
      </c>
      <c r="D16" s="9">
        <v>576</v>
      </c>
      <c r="E16" s="46">
        <v>450</v>
      </c>
      <c r="F16" s="46">
        <f t="shared" si="0"/>
        <v>259200</v>
      </c>
    </row>
    <row r="17" spans="1:6" s="7" customFormat="1" ht="33">
      <c r="A17" s="8">
        <v>9</v>
      </c>
      <c r="B17" s="9" t="s">
        <v>162</v>
      </c>
      <c r="C17" s="9" t="s">
        <v>11</v>
      </c>
      <c r="D17" s="9">
        <v>60</v>
      </c>
      <c r="E17" s="11">
        <v>1000</v>
      </c>
      <c r="F17" s="11">
        <f t="shared" si="0"/>
        <v>60000</v>
      </c>
    </row>
    <row r="18" spans="1:6" s="7" customFormat="1" ht="16.5">
      <c r="A18" s="8">
        <v>10</v>
      </c>
      <c r="B18" s="9" t="s">
        <v>163</v>
      </c>
      <c r="C18" s="9" t="s">
        <v>6</v>
      </c>
      <c r="D18" s="9">
        <v>12</v>
      </c>
      <c r="E18" s="11">
        <v>30000</v>
      </c>
      <c r="F18" s="11">
        <f t="shared" si="0"/>
        <v>360000</v>
      </c>
    </row>
    <row r="19" spans="1:6" s="7" customFormat="1" ht="16.5">
      <c r="A19" s="8">
        <v>11</v>
      </c>
      <c r="B19" s="9" t="s">
        <v>164</v>
      </c>
      <c r="C19" s="9" t="s">
        <v>6</v>
      </c>
      <c r="D19" s="9">
        <v>65</v>
      </c>
      <c r="E19" s="11">
        <v>2500</v>
      </c>
      <c r="F19" s="11">
        <f t="shared" si="0"/>
        <v>162500</v>
      </c>
    </row>
    <row r="20" spans="1:6" s="7" customFormat="1" ht="16.5">
      <c r="A20" s="8">
        <v>12</v>
      </c>
      <c r="B20" s="9" t="s">
        <v>165</v>
      </c>
      <c r="C20" s="9" t="s">
        <v>6</v>
      </c>
      <c r="D20" s="9">
        <v>156</v>
      </c>
      <c r="E20" s="11">
        <v>150</v>
      </c>
      <c r="F20" s="11">
        <f t="shared" si="0"/>
        <v>23400</v>
      </c>
    </row>
    <row r="21" spans="1:6" s="7" customFormat="1" ht="33">
      <c r="A21" s="8">
        <v>13</v>
      </c>
      <c r="B21" s="9" t="s">
        <v>166</v>
      </c>
      <c r="C21" s="9" t="s">
        <v>6</v>
      </c>
      <c r="D21" s="9">
        <v>126</v>
      </c>
      <c r="E21" s="11">
        <v>8000</v>
      </c>
      <c r="F21" s="11">
        <f t="shared" si="0"/>
        <v>1008000</v>
      </c>
    </row>
    <row r="22" spans="1:6" s="7" customFormat="1" ht="33">
      <c r="A22" s="8">
        <v>14</v>
      </c>
      <c r="B22" s="9" t="s">
        <v>167</v>
      </c>
      <c r="C22" s="9" t="s">
        <v>6</v>
      </c>
      <c r="D22" s="11">
        <v>1372</v>
      </c>
      <c r="E22" s="11">
        <v>2000</v>
      </c>
      <c r="F22" s="11">
        <f t="shared" si="0"/>
        <v>2744000</v>
      </c>
    </row>
    <row r="23" spans="1:6" s="7" customFormat="1" ht="16.5">
      <c r="A23" s="8">
        <v>15</v>
      </c>
      <c r="B23" s="9" t="s">
        <v>168</v>
      </c>
      <c r="C23" s="9" t="s">
        <v>6</v>
      </c>
      <c r="D23" s="11">
        <v>1317</v>
      </c>
      <c r="E23" s="11">
        <v>100</v>
      </c>
      <c r="F23" s="11">
        <f t="shared" si="0"/>
        <v>131700</v>
      </c>
    </row>
    <row r="24" spans="1:6" s="7" customFormat="1" ht="16.5">
      <c r="A24" s="8">
        <v>16</v>
      </c>
      <c r="B24" s="9" t="s">
        <v>169</v>
      </c>
      <c r="C24" s="9" t="s">
        <v>10</v>
      </c>
      <c r="D24" s="9">
        <v>5</v>
      </c>
      <c r="E24" s="11">
        <v>2400</v>
      </c>
      <c r="F24" s="11">
        <f t="shared" si="0"/>
        <v>12000</v>
      </c>
    </row>
    <row r="25" spans="1:6" s="7" customFormat="1" ht="33">
      <c r="A25" s="8">
        <v>17</v>
      </c>
      <c r="B25" s="9" t="s">
        <v>170</v>
      </c>
      <c r="C25" s="9" t="s">
        <v>10</v>
      </c>
      <c r="D25" s="9">
        <v>8</v>
      </c>
      <c r="E25" s="11">
        <v>3500</v>
      </c>
      <c r="F25" s="11">
        <f t="shared" si="0"/>
        <v>28000</v>
      </c>
    </row>
    <row r="26" spans="1:6" s="7" customFormat="1" ht="16.5">
      <c r="A26" s="8">
        <v>18</v>
      </c>
      <c r="B26" s="9" t="s">
        <v>171</v>
      </c>
      <c r="C26" s="9" t="s">
        <v>10</v>
      </c>
      <c r="D26" s="9">
        <v>8</v>
      </c>
      <c r="E26" s="11">
        <v>38000</v>
      </c>
      <c r="F26" s="11">
        <f t="shared" si="0"/>
        <v>304000</v>
      </c>
    </row>
    <row r="27" spans="1:6" s="7" customFormat="1" ht="16.5">
      <c r="A27" s="8">
        <v>19</v>
      </c>
      <c r="B27" s="9" t="s">
        <v>172</v>
      </c>
      <c r="C27" s="9" t="s">
        <v>10</v>
      </c>
      <c r="D27" s="9">
        <v>18</v>
      </c>
      <c r="E27" s="11">
        <v>20000</v>
      </c>
      <c r="F27" s="11">
        <f t="shared" si="0"/>
        <v>360000</v>
      </c>
    </row>
    <row r="28" spans="1:6" s="7" customFormat="1" ht="33">
      <c r="A28" s="8">
        <v>20</v>
      </c>
      <c r="B28" s="9" t="s">
        <v>173</v>
      </c>
      <c r="C28" s="9" t="s">
        <v>10</v>
      </c>
      <c r="D28" s="9">
        <v>1.8</v>
      </c>
      <c r="E28" s="11">
        <v>40000</v>
      </c>
      <c r="F28" s="11">
        <f t="shared" si="0"/>
        <v>72000</v>
      </c>
    </row>
    <row r="29" spans="1:6" s="7" customFormat="1" ht="16.5">
      <c r="A29" s="8"/>
      <c r="B29" s="9" t="s">
        <v>174</v>
      </c>
      <c r="C29" s="9" t="s">
        <v>14</v>
      </c>
      <c r="D29" s="9">
        <v>0.1</v>
      </c>
      <c r="E29" s="11">
        <v>40000</v>
      </c>
      <c r="F29" s="11">
        <f t="shared" si="0"/>
        <v>4000</v>
      </c>
    </row>
    <row r="30" spans="1:6" s="7" customFormat="1" ht="16.5">
      <c r="A30" s="9"/>
      <c r="B30" s="3" t="s">
        <v>15</v>
      </c>
      <c r="C30" s="9"/>
      <c r="D30" s="9"/>
      <c r="E30" s="9"/>
      <c r="F30" s="40">
        <f>SUM(F9:F29)</f>
        <v>6626190</v>
      </c>
    </row>
    <row r="31" spans="1:6" ht="16.5">
      <c r="A31" s="14"/>
      <c r="B31" s="3" t="s">
        <v>22</v>
      </c>
      <c r="C31" s="14"/>
      <c r="D31" s="14"/>
      <c r="E31" s="42"/>
      <c r="F31" s="43">
        <f>F30*13.3%</f>
        <v>881283.27</v>
      </c>
    </row>
    <row r="32" spans="1:6" ht="16.5">
      <c r="A32" s="14"/>
      <c r="B32" s="3" t="s">
        <v>15</v>
      </c>
      <c r="C32" s="14"/>
      <c r="D32" s="14"/>
      <c r="E32" s="42"/>
      <c r="F32" s="43">
        <f>F31+F30</f>
        <v>7507473.2699999996</v>
      </c>
    </row>
    <row r="33" spans="1:7" ht="16.5">
      <c r="A33" s="14"/>
      <c r="B33" s="3" t="s">
        <v>31</v>
      </c>
      <c r="C33" s="14"/>
      <c r="D33" s="14"/>
      <c r="E33" s="42"/>
      <c r="F33" s="43">
        <f>F32*11%</f>
        <v>825822.05969999998</v>
      </c>
    </row>
    <row r="34" spans="1:7" ht="16.5">
      <c r="A34" s="14"/>
      <c r="B34" s="3" t="s">
        <v>15</v>
      </c>
      <c r="C34" s="14"/>
      <c r="D34" s="14"/>
      <c r="E34" s="42"/>
      <c r="F34" s="43">
        <f>F33+F32</f>
        <v>8333295.3296999997</v>
      </c>
    </row>
    <row r="35" spans="1:7" ht="16.5">
      <c r="A35" s="14"/>
      <c r="B35" s="3" t="s">
        <v>24</v>
      </c>
      <c r="C35" s="14"/>
      <c r="D35" s="14"/>
      <c r="E35" s="42"/>
      <c r="F35" s="43">
        <f>F34*20%</f>
        <v>1666659.0659400001</v>
      </c>
    </row>
    <row r="36" spans="1:7" ht="16.5">
      <c r="A36" s="14"/>
      <c r="B36" s="3" t="s">
        <v>25</v>
      </c>
      <c r="C36" s="14"/>
      <c r="D36" s="14"/>
      <c r="E36" s="42"/>
      <c r="F36" s="43">
        <f>F35+F34</f>
        <v>9999954.3956400007</v>
      </c>
    </row>
    <row r="37" spans="1:7" ht="18.75">
      <c r="B37" s="60"/>
      <c r="C37" s="60"/>
      <c r="D37" s="60"/>
      <c r="E37" s="60"/>
      <c r="F37" s="60"/>
      <c r="G37" s="60"/>
    </row>
    <row r="38" spans="1:7" ht="18.75">
      <c r="B38" s="47"/>
      <c r="C38" s="47"/>
      <c r="D38" s="47"/>
      <c r="E38" s="47"/>
      <c r="F38" s="47"/>
      <c r="G38" s="47"/>
    </row>
    <row r="39" spans="1:7" ht="18.75">
      <c r="B39" s="47"/>
      <c r="C39" s="47"/>
      <c r="D39" s="47"/>
      <c r="E39" s="47"/>
      <c r="F39" s="47"/>
      <c r="G39" s="47"/>
    </row>
    <row r="40" spans="1:7" ht="18.75">
      <c r="G40" s="47"/>
    </row>
  </sheetData>
  <mergeCells count="2">
    <mergeCell ref="A1:H7"/>
    <mergeCell ref="B37:G3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2"/>
  <sheetViews>
    <sheetView tabSelected="1" workbookViewId="0">
      <selection activeCell="J7" sqref="J7"/>
    </sheetView>
  </sheetViews>
  <sheetFormatPr defaultRowHeight="15"/>
  <cols>
    <col min="1" max="1" width="4.5703125" style="1" customWidth="1"/>
    <col min="2" max="2" width="43.28515625" style="1" customWidth="1"/>
    <col min="3" max="3" width="12.140625" style="1" customWidth="1"/>
    <col min="4" max="4" width="12.5703125" style="1" customWidth="1"/>
    <col min="5" max="5" width="14.5703125" style="1" customWidth="1"/>
    <col min="6" max="6" width="19.28515625" style="1" customWidth="1"/>
    <col min="7" max="16384" width="9.140625" style="1"/>
  </cols>
  <sheetData>
    <row r="1" spans="1:8" ht="99.75" customHeight="1">
      <c r="A1" s="61" t="s">
        <v>259</v>
      </c>
      <c r="B1" s="61"/>
      <c r="C1" s="61"/>
      <c r="D1" s="61"/>
      <c r="E1" s="61"/>
      <c r="F1" s="61"/>
      <c r="G1" s="62"/>
      <c r="H1" s="62"/>
    </row>
    <row r="2" spans="1:8" ht="33">
      <c r="A2" s="2" t="s">
        <v>0</v>
      </c>
      <c r="B2" s="2" t="s">
        <v>1</v>
      </c>
      <c r="C2" s="3" t="s">
        <v>2</v>
      </c>
      <c r="D2" s="2" t="s">
        <v>3</v>
      </c>
      <c r="E2" s="3" t="s">
        <v>4</v>
      </c>
      <c r="F2" s="3" t="s">
        <v>5</v>
      </c>
      <c r="G2" s="4"/>
      <c r="H2" s="4"/>
    </row>
    <row r="3" spans="1:8" ht="16.5">
      <c r="A3" s="2"/>
      <c r="B3" s="2" t="s">
        <v>205</v>
      </c>
      <c r="C3" s="3"/>
      <c r="D3" s="2"/>
      <c r="E3" s="3"/>
      <c r="F3" s="3"/>
      <c r="G3" s="4"/>
      <c r="H3" s="4"/>
    </row>
    <row r="4" spans="1:8" ht="17.25">
      <c r="A4" s="8">
        <v>1</v>
      </c>
      <c r="B4" s="39" t="s">
        <v>121</v>
      </c>
      <c r="C4" s="8" t="s">
        <v>6</v>
      </c>
      <c r="D4" s="5">
        <v>13</v>
      </c>
      <c r="E4" s="5">
        <v>1200</v>
      </c>
      <c r="F4" s="5">
        <f t="shared" ref="F4:F29" si="0">D4*E4</f>
        <v>15600</v>
      </c>
    </row>
    <row r="5" spans="1:8" ht="33">
      <c r="A5" s="8">
        <v>2</v>
      </c>
      <c r="B5" s="9" t="s">
        <v>206</v>
      </c>
      <c r="C5" s="8" t="s">
        <v>6</v>
      </c>
      <c r="D5" s="8">
        <v>6.5</v>
      </c>
      <c r="E5" s="5">
        <v>32000</v>
      </c>
      <c r="F5" s="5">
        <f t="shared" si="0"/>
        <v>208000</v>
      </c>
    </row>
    <row r="6" spans="1:8" ht="16.5">
      <c r="A6" s="8">
        <v>3</v>
      </c>
      <c r="B6" s="9" t="s">
        <v>189</v>
      </c>
      <c r="C6" s="8" t="s">
        <v>6</v>
      </c>
      <c r="D6" s="8">
        <v>6.5</v>
      </c>
      <c r="E6" s="5">
        <v>28000</v>
      </c>
      <c r="F6" s="5">
        <f t="shared" si="0"/>
        <v>182000</v>
      </c>
    </row>
    <row r="7" spans="1:8" ht="33">
      <c r="A7" s="8">
        <v>4</v>
      </c>
      <c r="B7" s="9" t="s">
        <v>207</v>
      </c>
      <c r="C7" s="8" t="s">
        <v>6</v>
      </c>
      <c r="D7" s="8">
        <v>22.5</v>
      </c>
      <c r="E7" s="5">
        <v>2500</v>
      </c>
      <c r="F7" s="5">
        <f t="shared" si="0"/>
        <v>56250</v>
      </c>
    </row>
    <row r="8" spans="1:8" ht="33">
      <c r="A8" s="8">
        <v>5</v>
      </c>
      <c r="B8" s="9" t="s">
        <v>208</v>
      </c>
      <c r="C8" s="8" t="s">
        <v>6</v>
      </c>
      <c r="D8" s="8">
        <v>22</v>
      </c>
      <c r="E8" s="5">
        <v>18000</v>
      </c>
      <c r="F8" s="5">
        <f t="shared" si="0"/>
        <v>396000</v>
      </c>
    </row>
    <row r="9" spans="1:8" ht="16.5">
      <c r="A9" s="8">
        <v>6</v>
      </c>
      <c r="B9" s="9" t="s">
        <v>209</v>
      </c>
      <c r="C9" s="8" t="s">
        <v>6</v>
      </c>
      <c r="D9" s="8">
        <v>13</v>
      </c>
      <c r="E9" s="5">
        <v>1800</v>
      </c>
      <c r="F9" s="8">
        <f t="shared" si="0"/>
        <v>23400</v>
      </c>
    </row>
    <row r="10" spans="1:8" ht="33">
      <c r="A10" s="8">
        <v>7</v>
      </c>
      <c r="B10" s="9" t="s">
        <v>210</v>
      </c>
      <c r="C10" s="8" t="s">
        <v>6</v>
      </c>
      <c r="D10" s="9">
        <v>32</v>
      </c>
      <c r="E10" s="11">
        <v>2100</v>
      </c>
      <c r="F10" s="12">
        <f t="shared" si="0"/>
        <v>67200</v>
      </c>
    </row>
    <row r="11" spans="1:8" ht="33">
      <c r="A11" s="8">
        <v>8</v>
      </c>
      <c r="B11" s="9" t="s">
        <v>211</v>
      </c>
      <c r="C11" s="8" t="s">
        <v>11</v>
      </c>
      <c r="D11" s="8">
        <v>5</v>
      </c>
      <c r="E11" s="5">
        <v>2000</v>
      </c>
      <c r="F11" s="8">
        <f t="shared" si="0"/>
        <v>10000</v>
      </c>
    </row>
    <row r="12" spans="1:8" ht="115.5">
      <c r="A12" s="8">
        <v>9</v>
      </c>
      <c r="B12" s="9" t="s">
        <v>212</v>
      </c>
      <c r="C12" s="8" t="s">
        <v>6</v>
      </c>
      <c r="D12" s="8">
        <v>10</v>
      </c>
      <c r="E12" s="5">
        <v>70000</v>
      </c>
      <c r="F12" s="8">
        <f t="shared" si="0"/>
        <v>700000</v>
      </c>
    </row>
    <row r="13" spans="1:8" ht="33">
      <c r="A13" s="8">
        <v>10</v>
      </c>
      <c r="B13" s="9" t="s">
        <v>213</v>
      </c>
      <c r="C13" s="9" t="s">
        <v>6</v>
      </c>
      <c r="D13" s="9">
        <v>31</v>
      </c>
      <c r="E13" s="11">
        <v>2000</v>
      </c>
      <c r="F13" s="11">
        <f t="shared" si="0"/>
        <v>62000</v>
      </c>
    </row>
    <row r="14" spans="1:8" ht="33">
      <c r="A14" s="8">
        <v>11</v>
      </c>
      <c r="B14" s="9" t="s">
        <v>214</v>
      </c>
      <c r="C14" s="9" t="s">
        <v>8</v>
      </c>
      <c r="D14" s="9">
        <v>14.5</v>
      </c>
      <c r="E14" s="11">
        <v>5800</v>
      </c>
      <c r="F14" s="11">
        <f t="shared" si="0"/>
        <v>84100</v>
      </c>
    </row>
    <row r="15" spans="1:8" ht="16.5">
      <c r="A15" s="8">
        <v>12</v>
      </c>
      <c r="B15" s="8" t="s">
        <v>215</v>
      </c>
      <c r="C15" s="8" t="s">
        <v>6</v>
      </c>
      <c r="D15" s="8">
        <v>2</v>
      </c>
      <c r="E15" s="8">
        <v>22000</v>
      </c>
      <c r="F15" s="11">
        <f t="shared" si="0"/>
        <v>44000</v>
      </c>
    </row>
    <row r="16" spans="1:8" ht="16.5">
      <c r="A16" s="8">
        <v>13</v>
      </c>
      <c r="B16" s="8" t="s">
        <v>216</v>
      </c>
      <c r="C16" s="8" t="s">
        <v>6</v>
      </c>
      <c r="D16" s="8">
        <v>7.2</v>
      </c>
      <c r="E16" s="8">
        <v>35000</v>
      </c>
      <c r="F16" s="11">
        <f t="shared" si="0"/>
        <v>252000</v>
      </c>
    </row>
    <row r="17" spans="1:10" ht="49.5">
      <c r="A17" s="8">
        <v>14</v>
      </c>
      <c r="B17" s="9" t="s">
        <v>217</v>
      </c>
      <c r="C17" s="8" t="s">
        <v>6</v>
      </c>
      <c r="D17" s="8">
        <v>6.3</v>
      </c>
      <c r="E17" s="8">
        <v>56000</v>
      </c>
      <c r="F17" s="11">
        <f t="shared" si="0"/>
        <v>352800</v>
      </c>
    </row>
    <row r="18" spans="1:10" ht="16.5">
      <c r="A18" s="8">
        <v>15</v>
      </c>
      <c r="B18" s="8" t="s">
        <v>218</v>
      </c>
      <c r="C18" s="8" t="s">
        <v>6</v>
      </c>
      <c r="D18" s="8">
        <v>6</v>
      </c>
      <c r="E18" s="5">
        <v>1500</v>
      </c>
      <c r="F18" s="5">
        <f t="shared" si="0"/>
        <v>9000</v>
      </c>
    </row>
    <row r="19" spans="1:10" ht="49.5">
      <c r="A19" s="8">
        <v>16</v>
      </c>
      <c r="B19" s="9" t="s">
        <v>219</v>
      </c>
      <c r="C19" s="8" t="s">
        <v>6</v>
      </c>
      <c r="D19" s="8">
        <v>2</v>
      </c>
      <c r="E19" s="5">
        <v>32000</v>
      </c>
      <c r="F19" s="5">
        <f t="shared" si="0"/>
        <v>64000</v>
      </c>
    </row>
    <row r="20" spans="1:10" ht="16.5">
      <c r="A20" s="8">
        <v>17</v>
      </c>
      <c r="B20" s="8" t="s">
        <v>189</v>
      </c>
      <c r="C20" s="8" t="s">
        <v>6</v>
      </c>
      <c r="D20" s="8">
        <v>4</v>
      </c>
      <c r="E20" s="5">
        <v>28000</v>
      </c>
      <c r="F20" s="5">
        <f t="shared" si="0"/>
        <v>112000</v>
      </c>
    </row>
    <row r="21" spans="1:10" ht="16.5">
      <c r="A21" s="8">
        <v>18</v>
      </c>
      <c r="B21" s="8" t="s">
        <v>9</v>
      </c>
      <c r="C21" s="8" t="s">
        <v>6</v>
      </c>
      <c r="D21" s="8">
        <v>29</v>
      </c>
      <c r="E21" s="5">
        <v>2500</v>
      </c>
      <c r="F21" s="5">
        <f t="shared" si="0"/>
        <v>72500</v>
      </c>
    </row>
    <row r="22" spans="1:10" ht="16.5">
      <c r="A22" s="8">
        <v>19</v>
      </c>
      <c r="B22" s="8" t="s">
        <v>220</v>
      </c>
      <c r="C22" s="8" t="s">
        <v>6</v>
      </c>
      <c r="D22" s="8">
        <v>6.3</v>
      </c>
      <c r="E22" s="5">
        <v>2100</v>
      </c>
      <c r="F22" s="5">
        <f t="shared" si="0"/>
        <v>13230</v>
      </c>
    </row>
    <row r="23" spans="1:10" ht="16.5">
      <c r="A23" s="8">
        <v>20</v>
      </c>
      <c r="B23" s="8" t="s">
        <v>221</v>
      </c>
      <c r="C23" s="8" t="s">
        <v>6</v>
      </c>
      <c r="D23" s="8">
        <v>32</v>
      </c>
      <c r="E23" s="5">
        <v>450</v>
      </c>
      <c r="F23" s="5">
        <f t="shared" si="0"/>
        <v>14400</v>
      </c>
    </row>
    <row r="24" spans="1:10" ht="16.5">
      <c r="A24" s="8">
        <v>21</v>
      </c>
      <c r="B24" s="8" t="s">
        <v>222</v>
      </c>
      <c r="C24" s="8" t="s">
        <v>6</v>
      </c>
      <c r="D24" s="8">
        <v>32</v>
      </c>
      <c r="E24" s="5">
        <v>2500</v>
      </c>
      <c r="F24" s="5">
        <f t="shared" si="0"/>
        <v>80000</v>
      </c>
    </row>
    <row r="25" spans="1:10" ht="33">
      <c r="A25" s="8">
        <v>22</v>
      </c>
      <c r="B25" s="9" t="s">
        <v>223</v>
      </c>
      <c r="C25" s="8" t="s">
        <v>6</v>
      </c>
      <c r="D25" s="8">
        <v>52</v>
      </c>
      <c r="E25" s="5">
        <v>2700</v>
      </c>
      <c r="F25" s="5">
        <f t="shared" si="0"/>
        <v>140400</v>
      </c>
    </row>
    <row r="26" spans="1:10" ht="33">
      <c r="A26" s="8">
        <v>23</v>
      </c>
      <c r="B26" s="9" t="s">
        <v>224</v>
      </c>
      <c r="C26" s="8" t="s">
        <v>6</v>
      </c>
      <c r="D26" s="8">
        <v>122</v>
      </c>
      <c r="E26" s="5">
        <v>2200</v>
      </c>
      <c r="F26" s="5">
        <f t="shared" si="0"/>
        <v>268400</v>
      </c>
    </row>
    <row r="27" spans="1:10" ht="33">
      <c r="A27" s="8">
        <v>24</v>
      </c>
      <c r="B27" s="9" t="s">
        <v>225</v>
      </c>
      <c r="C27" s="8" t="s">
        <v>6</v>
      </c>
      <c r="D27" s="8">
        <v>20</v>
      </c>
      <c r="E27" s="5">
        <v>2500</v>
      </c>
      <c r="F27" s="5">
        <f t="shared" si="0"/>
        <v>50000</v>
      </c>
    </row>
    <row r="28" spans="1:10" ht="16.5">
      <c r="A28" s="8">
        <v>25</v>
      </c>
      <c r="B28" s="8" t="s">
        <v>226</v>
      </c>
      <c r="C28" s="8" t="s">
        <v>6</v>
      </c>
      <c r="D28" s="8">
        <v>20</v>
      </c>
      <c r="E28" s="5">
        <v>9000</v>
      </c>
      <c r="F28" s="5">
        <f t="shared" si="0"/>
        <v>180000</v>
      </c>
    </row>
    <row r="29" spans="1:10" ht="16.5">
      <c r="A29" s="8">
        <v>26</v>
      </c>
      <c r="B29" s="8" t="s">
        <v>227</v>
      </c>
      <c r="C29" s="8" t="s">
        <v>6</v>
      </c>
      <c r="D29" s="8">
        <v>2.5</v>
      </c>
      <c r="E29" s="5">
        <v>9000</v>
      </c>
      <c r="F29" s="5">
        <f t="shared" si="0"/>
        <v>22500</v>
      </c>
    </row>
    <row r="30" spans="1:10" ht="16.5">
      <c r="A30" s="8"/>
      <c r="B30" s="23" t="s">
        <v>15</v>
      </c>
      <c r="C30" s="8"/>
      <c r="D30" s="8"/>
      <c r="E30" s="5"/>
      <c r="F30" s="63">
        <f>SUM(F4:F29)</f>
        <v>3479780</v>
      </c>
    </row>
    <row r="31" spans="1:10" ht="33">
      <c r="A31" s="8"/>
      <c r="B31" s="23" t="s">
        <v>258</v>
      </c>
      <c r="C31" s="8"/>
      <c r="D31" s="8"/>
      <c r="E31" s="5"/>
      <c r="F31" s="63"/>
    </row>
    <row r="32" spans="1:10" s="7" customFormat="1" ht="21" customHeight="1">
      <c r="A32" s="8">
        <v>1</v>
      </c>
      <c r="B32" s="9" t="s">
        <v>228</v>
      </c>
      <c r="C32" s="8" t="s">
        <v>6</v>
      </c>
      <c r="D32" s="8">
        <v>1.6</v>
      </c>
      <c r="E32" s="5">
        <v>2100</v>
      </c>
      <c r="F32" s="5">
        <f t="shared" ref="F32:F59" si="1">D32*E32</f>
        <v>3360</v>
      </c>
      <c r="G32" s="6"/>
      <c r="H32" s="6"/>
      <c r="J32" s="10"/>
    </row>
    <row r="33" spans="1:8" s="7" customFormat="1" ht="19.5" customHeight="1">
      <c r="A33" s="8">
        <v>2</v>
      </c>
      <c r="B33" s="9" t="s">
        <v>229</v>
      </c>
      <c r="C33" s="8" t="s">
        <v>6</v>
      </c>
      <c r="D33" s="8">
        <v>2</v>
      </c>
      <c r="E33" s="5">
        <v>5000</v>
      </c>
      <c r="F33" s="5">
        <f t="shared" si="1"/>
        <v>10000</v>
      </c>
      <c r="G33" s="6"/>
      <c r="H33" s="6"/>
    </row>
    <row r="34" spans="1:8" s="7" customFormat="1" ht="17.25" customHeight="1">
      <c r="A34" s="8">
        <v>3</v>
      </c>
      <c r="B34" s="9" t="s">
        <v>230</v>
      </c>
      <c r="C34" s="8" t="s">
        <v>6</v>
      </c>
      <c r="D34" s="8">
        <v>4</v>
      </c>
      <c r="E34" s="5">
        <v>2300</v>
      </c>
      <c r="F34" s="5">
        <f t="shared" si="1"/>
        <v>9200</v>
      </c>
      <c r="G34" s="6"/>
      <c r="H34" s="6"/>
    </row>
    <row r="35" spans="1:8" s="7" customFormat="1" ht="18.75" customHeight="1">
      <c r="A35" s="8">
        <v>4</v>
      </c>
      <c r="B35" s="9" t="s">
        <v>231</v>
      </c>
      <c r="C35" s="8" t="s">
        <v>6</v>
      </c>
      <c r="D35" s="8">
        <v>2</v>
      </c>
      <c r="E35" s="5">
        <v>2500</v>
      </c>
      <c r="F35" s="5">
        <f t="shared" si="1"/>
        <v>5000</v>
      </c>
      <c r="G35" s="6"/>
      <c r="H35" s="6"/>
    </row>
    <row r="36" spans="1:8" s="7" customFormat="1" ht="18.75" customHeight="1">
      <c r="A36" s="8">
        <v>5</v>
      </c>
      <c r="B36" s="9" t="s">
        <v>232</v>
      </c>
      <c r="C36" s="8" t="s">
        <v>6</v>
      </c>
      <c r="D36" s="8">
        <v>2</v>
      </c>
      <c r="E36" s="5">
        <v>2500</v>
      </c>
      <c r="F36" s="5">
        <f t="shared" si="1"/>
        <v>5000</v>
      </c>
      <c r="G36" s="6"/>
      <c r="H36" s="6"/>
    </row>
    <row r="37" spans="1:8" s="7" customFormat="1" ht="17.25">
      <c r="A37" s="8">
        <v>6</v>
      </c>
      <c r="B37" s="9" t="s">
        <v>233</v>
      </c>
      <c r="C37" s="8" t="s">
        <v>6</v>
      </c>
      <c r="D37" s="9">
        <v>2</v>
      </c>
      <c r="E37" s="11">
        <v>32000</v>
      </c>
      <c r="F37" s="5">
        <f t="shared" si="1"/>
        <v>64000</v>
      </c>
      <c r="G37" s="6"/>
      <c r="H37" s="6"/>
    </row>
    <row r="38" spans="1:8" s="7" customFormat="1" ht="17.25">
      <c r="A38" s="8">
        <v>7</v>
      </c>
      <c r="B38" s="9" t="s">
        <v>234</v>
      </c>
      <c r="C38" s="8" t="s">
        <v>6</v>
      </c>
      <c r="D38" s="8">
        <v>5</v>
      </c>
      <c r="E38" s="5">
        <v>2000</v>
      </c>
      <c r="F38" s="8">
        <f t="shared" si="1"/>
        <v>10000</v>
      </c>
      <c r="G38" s="6"/>
      <c r="H38" s="6"/>
    </row>
    <row r="39" spans="1:8" s="7" customFormat="1" ht="16.5">
      <c r="A39" s="8">
        <v>8</v>
      </c>
      <c r="B39" s="9" t="s">
        <v>235</v>
      </c>
      <c r="C39" s="8" t="s">
        <v>6</v>
      </c>
      <c r="D39" s="8">
        <v>5</v>
      </c>
      <c r="E39" s="5">
        <v>3000</v>
      </c>
      <c r="F39" s="8">
        <f t="shared" si="1"/>
        <v>15000</v>
      </c>
    </row>
    <row r="40" spans="1:8" s="7" customFormat="1" ht="16.5">
      <c r="A40" s="8">
        <v>9</v>
      </c>
      <c r="B40" s="9" t="s">
        <v>236</v>
      </c>
      <c r="C40" s="9" t="s">
        <v>237</v>
      </c>
      <c r="D40" s="9">
        <v>1</v>
      </c>
      <c r="E40" s="11">
        <v>1000</v>
      </c>
      <c r="F40" s="11">
        <f t="shared" si="1"/>
        <v>1000</v>
      </c>
    </row>
    <row r="41" spans="1:8" s="7" customFormat="1" ht="16.5">
      <c r="A41" s="8">
        <v>10</v>
      </c>
      <c r="B41" s="9" t="s">
        <v>238</v>
      </c>
      <c r="C41" s="9" t="s">
        <v>237</v>
      </c>
      <c r="D41" s="9">
        <v>1</v>
      </c>
      <c r="E41" s="11">
        <v>1000</v>
      </c>
      <c r="F41" s="11">
        <f t="shared" si="1"/>
        <v>1000</v>
      </c>
    </row>
    <row r="42" spans="1:8" s="7" customFormat="1" ht="16.5">
      <c r="A42" s="8">
        <v>11</v>
      </c>
      <c r="B42" s="9" t="s">
        <v>239</v>
      </c>
      <c r="C42" s="9" t="s">
        <v>8</v>
      </c>
      <c r="D42" s="9">
        <v>3</v>
      </c>
      <c r="E42" s="11">
        <v>1200</v>
      </c>
      <c r="F42" s="11">
        <f t="shared" si="1"/>
        <v>3600</v>
      </c>
    </row>
    <row r="43" spans="1:8" ht="16.5">
      <c r="A43" s="8">
        <v>12</v>
      </c>
      <c r="B43" s="48" t="s">
        <v>240</v>
      </c>
      <c r="C43" s="48" t="s">
        <v>8</v>
      </c>
      <c r="D43" s="48">
        <v>5</v>
      </c>
      <c r="E43" s="64">
        <v>2800</v>
      </c>
      <c r="F43" s="11">
        <f t="shared" si="1"/>
        <v>14000</v>
      </c>
    </row>
    <row r="44" spans="1:8" ht="16.5">
      <c r="A44" s="8">
        <v>13</v>
      </c>
      <c r="B44" s="48" t="s">
        <v>241</v>
      </c>
      <c r="C44" s="48" t="s">
        <v>11</v>
      </c>
      <c r="D44" s="48">
        <v>8</v>
      </c>
      <c r="E44" s="64">
        <v>800</v>
      </c>
      <c r="F44" s="11">
        <f t="shared" si="1"/>
        <v>6400</v>
      </c>
    </row>
    <row r="45" spans="1:8" ht="16.5">
      <c r="A45" s="8">
        <v>14</v>
      </c>
      <c r="B45" s="48" t="s">
        <v>242</v>
      </c>
      <c r="C45" s="48" t="s">
        <v>8</v>
      </c>
      <c r="D45" s="48">
        <v>6</v>
      </c>
      <c r="E45" s="64">
        <v>3800</v>
      </c>
      <c r="F45" s="11">
        <f t="shared" si="1"/>
        <v>22800</v>
      </c>
    </row>
    <row r="46" spans="1:8" ht="16.5">
      <c r="A46" s="8">
        <v>15</v>
      </c>
      <c r="B46" s="48" t="s">
        <v>243</v>
      </c>
      <c r="C46" s="48" t="s">
        <v>11</v>
      </c>
      <c r="D46" s="48">
        <v>5</v>
      </c>
      <c r="E46" s="64">
        <v>1200</v>
      </c>
      <c r="F46" s="11">
        <f t="shared" si="1"/>
        <v>6000</v>
      </c>
    </row>
    <row r="47" spans="1:8" ht="16.5">
      <c r="A47" s="8">
        <v>16</v>
      </c>
      <c r="B47" s="48" t="s">
        <v>244</v>
      </c>
      <c r="C47" s="48" t="s">
        <v>8</v>
      </c>
      <c r="D47" s="48">
        <v>6</v>
      </c>
      <c r="E47" s="64">
        <v>1400</v>
      </c>
      <c r="F47" s="11">
        <f t="shared" si="1"/>
        <v>8400</v>
      </c>
    </row>
    <row r="48" spans="1:8" ht="16.5">
      <c r="A48" s="8">
        <v>17</v>
      </c>
      <c r="B48" s="48" t="s">
        <v>245</v>
      </c>
      <c r="C48" s="8" t="s">
        <v>11</v>
      </c>
      <c r="D48" s="8">
        <v>8</v>
      </c>
      <c r="E48" s="65">
        <v>2000</v>
      </c>
      <c r="F48" s="11">
        <f t="shared" si="1"/>
        <v>16000</v>
      </c>
    </row>
    <row r="49" spans="1:6" ht="16.5">
      <c r="A49" s="8">
        <v>18</v>
      </c>
      <c r="B49" s="48" t="s">
        <v>246</v>
      </c>
      <c r="C49" s="8" t="s">
        <v>11</v>
      </c>
      <c r="D49" s="8">
        <v>5</v>
      </c>
      <c r="E49" s="65">
        <v>2100</v>
      </c>
      <c r="F49" s="11">
        <f t="shared" si="1"/>
        <v>10500</v>
      </c>
    </row>
    <row r="50" spans="1:6" ht="16.5">
      <c r="A50" s="8">
        <v>19</v>
      </c>
      <c r="B50" s="48" t="s">
        <v>18</v>
      </c>
      <c r="C50" s="8" t="s">
        <v>11</v>
      </c>
      <c r="D50" s="8">
        <v>2</v>
      </c>
      <c r="E50" s="65">
        <v>1500</v>
      </c>
      <c r="F50" s="11">
        <f t="shared" si="1"/>
        <v>3000</v>
      </c>
    </row>
    <row r="51" spans="1:6" ht="16.5">
      <c r="A51" s="8">
        <v>20</v>
      </c>
      <c r="B51" s="48" t="s">
        <v>247</v>
      </c>
      <c r="C51" s="8" t="s">
        <v>11</v>
      </c>
      <c r="D51" s="8">
        <v>2</v>
      </c>
      <c r="E51" s="65">
        <v>20000</v>
      </c>
      <c r="F51" s="11">
        <f t="shared" si="1"/>
        <v>40000</v>
      </c>
    </row>
    <row r="52" spans="1:6" ht="16.5">
      <c r="A52" s="8">
        <v>21</v>
      </c>
      <c r="B52" s="48" t="s">
        <v>248</v>
      </c>
      <c r="C52" s="8" t="s">
        <v>11</v>
      </c>
      <c r="D52" s="8">
        <v>4</v>
      </c>
      <c r="E52" s="65">
        <v>1000</v>
      </c>
      <c r="F52" s="11">
        <f t="shared" si="1"/>
        <v>4000</v>
      </c>
    </row>
    <row r="53" spans="1:6" ht="16.5">
      <c r="A53" s="8">
        <v>22</v>
      </c>
      <c r="B53" s="48" t="s">
        <v>28</v>
      </c>
      <c r="C53" s="8" t="s">
        <v>11</v>
      </c>
      <c r="D53" s="8">
        <v>2</v>
      </c>
      <c r="E53" s="65">
        <v>45000</v>
      </c>
      <c r="F53" s="11">
        <f t="shared" si="1"/>
        <v>90000</v>
      </c>
    </row>
    <row r="54" spans="1:6" ht="16.5">
      <c r="A54" s="8">
        <v>23</v>
      </c>
      <c r="B54" s="48" t="s">
        <v>249</v>
      </c>
      <c r="C54" s="8" t="s">
        <v>11</v>
      </c>
      <c r="D54" s="8">
        <v>2</v>
      </c>
      <c r="E54" s="65">
        <v>3500</v>
      </c>
      <c r="F54" s="11">
        <f t="shared" si="1"/>
        <v>7000</v>
      </c>
    </row>
    <row r="55" spans="1:6" ht="16.5">
      <c r="A55" s="8">
        <v>24</v>
      </c>
      <c r="B55" s="48" t="s">
        <v>204</v>
      </c>
      <c r="C55" s="8" t="s">
        <v>6</v>
      </c>
      <c r="D55" s="8">
        <v>5</v>
      </c>
      <c r="E55" s="65">
        <v>9500</v>
      </c>
      <c r="F55" s="11">
        <f t="shared" si="1"/>
        <v>47500</v>
      </c>
    </row>
    <row r="56" spans="1:6" ht="16.5">
      <c r="A56" s="8">
        <v>25</v>
      </c>
      <c r="B56" s="48" t="s">
        <v>250</v>
      </c>
      <c r="C56" s="8" t="s">
        <v>6</v>
      </c>
      <c r="D56" s="8">
        <v>6</v>
      </c>
      <c r="E56" s="65">
        <v>9500</v>
      </c>
      <c r="F56" s="11">
        <f t="shared" si="1"/>
        <v>57000</v>
      </c>
    </row>
    <row r="57" spans="1:6" ht="30.75" customHeight="1">
      <c r="A57" s="8">
        <v>26</v>
      </c>
      <c r="B57" s="49" t="s">
        <v>251</v>
      </c>
      <c r="C57" s="8" t="s">
        <v>6</v>
      </c>
      <c r="D57" s="8">
        <v>20</v>
      </c>
      <c r="E57" s="65">
        <v>2000</v>
      </c>
      <c r="F57" s="11">
        <f t="shared" si="1"/>
        <v>40000</v>
      </c>
    </row>
    <row r="58" spans="1:6" ht="29.25" customHeight="1">
      <c r="A58" s="8">
        <v>27</v>
      </c>
      <c r="B58" s="49" t="s">
        <v>252</v>
      </c>
      <c r="C58" s="8" t="s">
        <v>237</v>
      </c>
      <c r="D58" s="8">
        <v>2</v>
      </c>
      <c r="E58" s="65">
        <v>1800</v>
      </c>
      <c r="F58" s="11">
        <f t="shared" si="1"/>
        <v>3600</v>
      </c>
    </row>
    <row r="59" spans="1:6" ht="33">
      <c r="A59" s="8">
        <v>28</v>
      </c>
      <c r="B59" s="49" t="s">
        <v>253</v>
      </c>
      <c r="C59" s="8" t="s">
        <v>237</v>
      </c>
      <c r="D59" s="8">
        <v>2</v>
      </c>
      <c r="E59" s="65">
        <v>6000</v>
      </c>
      <c r="F59" s="11">
        <f t="shared" si="1"/>
        <v>12000</v>
      </c>
    </row>
    <row r="60" spans="1:6" ht="16.5">
      <c r="A60" s="8"/>
      <c r="B60" s="66" t="s">
        <v>15</v>
      </c>
      <c r="C60" s="8"/>
      <c r="D60" s="48"/>
      <c r="E60" s="65"/>
      <c r="F60" s="67">
        <f>SUM(F32:F59)</f>
        <v>515360</v>
      </c>
    </row>
    <row r="61" spans="1:6" ht="82.5">
      <c r="A61" s="8"/>
      <c r="B61" s="66" t="s">
        <v>254</v>
      </c>
      <c r="C61" s="8"/>
      <c r="D61" s="48"/>
      <c r="E61" s="65"/>
      <c r="F61" s="67"/>
    </row>
    <row r="62" spans="1:6" ht="16.5">
      <c r="A62" s="8">
        <v>1</v>
      </c>
      <c r="B62" s="48" t="s">
        <v>255</v>
      </c>
      <c r="C62" s="8" t="s">
        <v>6</v>
      </c>
      <c r="D62" s="8">
        <v>501.24</v>
      </c>
      <c r="E62" s="65">
        <v>150</v>
      </c>
      <c r="F62" s="11">
        <f t="shared" ref="F62:F64" si="2">D62*E62</f>
        <v>75186</v>
      </c>
    </row>
    <row r="63" spans="1:6" ht="30.75" customHeight="1">
      <c r="A63" s="8">
        <v>2</v>
      </c>
      <c r="B63" s="49" t="s">
        <v>256</v>
      </c>
      <c r="C63" s="8" t="s">
        <v>6</v>
      </c>
      <c r="D63" s="8">
        <v>501.24</v>
      </c>
      <c r="E63" s="65">
        <v>2300</v>
      </c>
      <c r="F63" s="11">
        <f t="shared" si="2"/>
        <v>1152852</v>
      </c>
    </row>
    <row r="64" spans="1:6" ht="36.75" customHeight="1">
      <c r="A64" s="8">
        <v>3</v>
      </c>
      <c r="B64" s="49" t="s">
        <v>257</v>
      </c>
      <c r="C64" s="8" t="s">
        <v>6</v>
      </c>
      <c r="D64" s="8">
        <v>63</v>
      </c>
      <c r="E64" s="65">
        <v>2000</v>
      </c>
      <c r="F64" s="11">
        <f t="shared" si="2"/>
        <v>126000</v>
      </c>
    </row>
    <row r="65" spans="1:6" ht="16.5">
      <c r="A65" s="14"/>
      <c r="B65" s="66" t="s">
        <v>15</v>
      </c>
      <c r="C65" s="14"/>
      <c r="D65" s="14"/>
      <c r="E65" s="14"/>
      <c r="F65" s="68">
        <f>SUM(F62:F64)</f>
        <v>1354038</v>
      </c>
    </row>
    <row r="66" spans="1:6">
      <c r="A66" s="68"/>
      <c r="B66" s="68" t="s">
        <v>21</v>
      </c>
      <c r="C66" s="68"/>
      <c r="D66" s="68"/>
      <c r="E66" s="68"/>
      <c r="F66" s="68">
        <f>F65+F60+F30</f>
        <v>5349178</v>
      </c>
    </row>
    <row r="67" spans="1:6" ht="16.5">
      <c r="A67" s="14"/>
      <c r="B67" s="3" t="s">
        <v>22</v>
      </c>
      <c r="C67" s="14"/>
      <c r="D67" s="14"/>
      <c r="E67" s="14"/>
      <c r="F67" s="69">
        <f>F66*13.3%</f>
        <v>711440.674</v>
      </c>
    </row>
    <row r="68" spans="1:6" ht="16.5">
      <c r="A68" s="14"/>
      <c r="B68" s="3" t="s">
        <v>15</v>
      </c>
      <c r="C68" s="14"/>
      <c r="D68" s="14"/>
      <c r="E68" s="14"/>
      <c r="F68" s="69">
        <f>F67+F66</f>
        <v>6060618.6739999996</v>
      </c>
    </row>
    <row r="69" spans="1:6" ht="16.5">
      <c r="A69" s="14"/>
      <c r="B69" s="3" t="s">
        <v>23</v>
      </c>
      <c r="C69" s="14"/>
      <c r="D69" s="14"/>
      <c r="E69" s="14"/>
      <c r="F69" s="69">
        <f>F68*10%</f>
        <v>606061.86739999999</v>
      </c>
    </row>
    <row r="70" spans="1:6" ht="16.5">
      <c r="A70" s="14"/>
      <c r="B70" s="3" t="s">
        <v>15</v>
      </c>
      <c r="C70" s="14"/>
      <c r="D70" s="14"/>
      <c r="E70" s="14"/>
      <c r="F70" s="69">
        <f>F69+F68</f>
        <v>6666680.5413999995</v>
      </c>
    </row>
    <row r="71" spans="1:6" ht="16.5">
      <c r="A71" s="14"/>
      <c r="B71" s="3" t="s">
        <v>24</v>
      </c>
      <c r="C71" s="14"/>
      <c r="D71" s="14"/>
      <c r="E71" s="14"/>
      <c r="F71" s="69">
        <f>F70*20%</f>
        <v>1333336.10828</v>
      </c>
    </row>
    <row r="72" spans="1:6" ht="16.5">
      <c r="A72" s="14"/>
      <c r="B72" s="3" t="s">
        <v>25</v>
      </c>
      <c r="C72" s="14"/>
      <c r="D72" s="14"/>
      <c r="E72" s="14"/>
      <c r="F72" s="63">
        <f>F71+F70</f>
        <v>8000016.6496799998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Buj. varch.</vt:lpstr>
      <vt:lpstr>Spitak</vt:lpstr>
      <vt:lpstr>Stepanavan</vt:lpstr>
      <vt:lpstr>Charencavan</vt:lpstr>
      <vt:lpstr>N ---</vt:lpstr>
      <vt:lpstr>Avtotnt.</vt:lpstr>
      <vt:lpstr>Baza</vt:lpstr>
      <vt:lpstr>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2015-06-02T12:36:24Z</dcterms:modified>
</cp:coreProperties>
</file>